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asternresearchgroup-my.sharepoint.com/personal/brandon_long_erg_com/Documents/Desktop/NM GHGI/PneumaticController-ReductionsEstimate/"/>
    </mc:Choice>
  </mc:AlternateContent>
  <xr:revisionPtr revIDLastSave="158" documentId="13_ncr:1_{1B224A23-22CB-4043-A52B-3645BEE51959}" xr6:coauthVersionLast="47" xr6:coauthVersionMax="47" xr10:uidLastSave="{960E828F-65F9-4D04-AFD6-337A01020BD9}"/>
  <bookViews>
    <workbookView xWindow="28680" yWindow="-120" windowWidth="29040" windowHeight="15720" xr2:uid="{00000000-000D-0000-FFFF-FFFF00000000}"/>
  </bookViews>
  <sheets>
    <sheet name="Emissions" sheetId="3" r:id="rId1"/>
    <sheet name="Growth Factors" sheetId="8" r:id="rId2"/>
    <sheet name="Rule Reductions" sheetId="9" r:id="rId3"/>
    <sheet name="Part 50 Counties" sheetId="6" r:id="rId4"/>
  </sheets>
  <definedNames>
    <definedName name="_xlnm._FilterDatabase" localSheetId="0" hidden="1">Emissions!$A$1:$V$1419</definedName>
    <definedName name="_xlnm._FilterDatabase" localSheetId="2" hidden="1">'Rule Reductions'!$A$1:$E$75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3" i="3" l="1"/>
  <c r="Z2" i="3"/>
  <c r="N1419" i="3"/>
  <c r="P1419" i="3" s="1"/>
  <c r="M1419" i="3"/>
  <c r="L1419" i="3"/>
  <c r="K1419" i="3"/>
  <c r="J1419" i="3"/>
  <c r="I1419" i="3"/>
  <c r="H1419" i="3"/>
  <c r="N1418" i="3"/>
  <c r="P1418" i="3" s="1"/>
  <c r="M1418" i="3"/>
  <c r="L1418" i="3"/>
  <c r="K1418" i="3"/>
  <c r="J1418" i="3"/>
  <c r="I1418" i="3"/>
  <c r="H1418" i="3"/>
  <c r="O1419" i="3" l="1"/>
  <c r="R1419" i="3" s="1"/>
  <c r="U1419" i="3"/>
  <c r="T1419" i="3"/>
  <c r="V1419" i="3"/>
  <c r="T1418" i="3"/>
  <c r="U1418" i="3"/>
  <c r="V1418" i="3"/>
  <c r="O1418" i="3"/>
  <c r="Q1418" i="3" s="1"/>
  <c r="E3" i="8"/>
  <c r="E2" i="8"/>
  <c r="P7" i="8"/>
  <c r="P8" i="8"/>
  <c r="P9" i="8"/>
  <c r="P10" i="8"/>
  <c r="P11" i="8"/>
  <c r="P12" i="8"/>
  <c r="O7" i="8"/>
  <c r="O8" i="8"/>
  <c r="O9" i="8"/>
  <c r="O10" i="8"/>
  <c r="O11" i="8"/>
  <c r="O12" i="8"/>
  <c r="N7" i="8"/>
  <c r="N8" i="8"/>
  <c r="N9" i="8"/>
  <c r="N10" i="8"/>
  <c r="N11" i="8"/>
  <c r="N12" i="8"/>
  <c r="M7" i="8"/>
  <c r="M8" i="8"/>
  <c r="M9" i="8"/>
  <c r="M10" i="8"/>
  <c r="M11" i="8"/>
  <c r="M12" i="8"/>
  <c r="L7" i="8"/>
  <c r="I1387" i="3" s="1"/>
  <c r="L8" i="8"/>
  <c r="L9" i="8"/>
  <c r="L10" i="8"/>
  <c r="L11" i="8"/>
  <c r="L12" i="8"/>
  <c r="K7" i="8"/>
  <c r="K8" i="8"/>
  <c r="K9" i="8"/>
  <c r="K10" i="8"/>
  <c r="K11" i="8"/>
  <c r="K12" i="8"/>
  <c r="G7" i="8"/>
  <c r="G8" i="8"/>
  <c r="G9" i="8"/>
  <c r="G10" i="8"/>
  <c r="G11" i="8"/>
  <c r="G12" i="8"/>
  <c r="F7" i="8"/>
  <c r="F8" i="8"/>
  <c r="F9" i="8"/>
  <c r="F10" i="8"/>
  <c r="F11" i="8"/>
  <c r="F12" i="8"/>
  <c r="E7" i="8"/>
  <c r="E8" i="8"/>
  <c r="E9" i="8"/>
  <c r="E10" i="8"/>
  <c r="E11" i="8"/>
  <c r="E12" i="8"/>
  <c r="J108" i="3"/>
  <c r="O2" i="8"/>
  <c r="N2" i="8"/>
  <c r="M3" i="8"/>
  <c r="M4" i="8"/>
  <c r="M5" i="8"/>
  <c r="M6" i="8"/>
  <c r="M2" i="8"/>
  <c r="L3" i="8"/>
  <c r="L4" i="8"/>
  <c r="L5" i="8"/>
  <c r="L6" i="8"/>
  <c r="L2" i="8"/>
  <c r="K3" i="8"/>
  <c r="K4" i="8"/>
  <c r="K5" i="8"/>
  <c r="K6" i="8"/>
  <c r="K2" i="8"/>
  <c r="G2" i="8"/>
  <c r="G3" i="8"/>
  <c r="G4" i="8"/>
  <c r="G5" i="8"/>
  <c r="G6" i="8"/>
  <c r="F6" i="8"/>
  <c r="F3" i="8"/>
  <c r="F4" i="8"/>
  <c r="F5" i="8"/>
  <c r="F2" i="8"/>
  <c r="E4" i="8"/>
  <c r="E5" i="8"/>
  <c r="E6" i="8"/>
  <c r="H9" i="9"/>
  <c r="Q1419" i="3" l="1"/>
  <c r="S1419" i="3"/>
  <c r="S1418" i="3"/>
  <c r="R1418" i="3"/>
  <c r="H6" i="9"/>
  <c r="H5" i="9"/>
  <c r="H2" i="9"/>
  <c r="N2" i="3"/>
  <c r="P2" i="3" s="1"/>
  <c r="N1417" i="3"/>
  <c r="N1416" i="3"/>
  <c r="N1415" i="3"/>
  <c r="N1414" i="3"/>
  <c r="N1413" i="3"/>
  <c r="N1412" i="3"/>
  <c r="N1411" i="3"/>
  <c r="N1410" i="3"/>
  <c r="N1409" i="3"/>
  <c r="N1408" i="3"/>
  <c r="N1407" i="3"/>
  <c r="N1406" i="3"/>
  <c r="N1405" i="3"/>
  <c r="N1404" i="3"/>
  <c r="N1403" i="3"/>
  <c r="N1402" i="3"/>
  <c r="N1401" i="3"/>
  <c r="N1400" i="3"/>
  <c r="N1399" i="3"/>
  <c r="N1398" i="3"/>
  <c r="N1397" i="3"/>
  <c r="N1396" i="3"/>
  <c r="N1395" i="3"/>
  <c r="N1394" i="3"/>
  <c r="N1393" i="3"/>
  <c r="N1392" i="3"/>
  <c r="N1391" i="3"/>
  <c r="N1390" i="3"/>
  <c r="N1389" i="3"/>
  <c r="N1388" i="3"/>
  <c r="N1387" i="3"/>
  <c r="N1386" i="3"/>
  <c r="N1385" i="3"/>
  <c r="N1384" i="3"/>
  <c r="N1383" i="3"/>
  <c r="N1382" i="3"/>
  <c r="N1381" i="3"/>
  <c r="N1380" i="3"/>
  <c r="N1379" i="3"/>
  <c r="N1378" i="3"/>
  <c r="N1377" i="3"/>
  <c r="N1376" i="3"/>
  <c r="N1375" i="3"/>
  <c r="N1374" i="3"/>
  <c r="N1373" i="3"/>
  <c r="N1372" i="3"/>
  <c r="N1371" i="3"/>
  <c r="P1371" i="3" s="1"/>
  <c r="N1370" i="3"/>
  <c r="N1369" i="3"/>
  <c r="N1368" i="3"/>
  <c r="N1367" i="3"/>
  <c r="N1366" i="3"/>
  <c r="N1365" i="3"/>
  <c r="N1364" i="3"/>
  <c r="N1363" i="3"/>
  <c r="N1362" i="3"/>
  <c r="N1361" i="3"/>
  <c r="N1360" i="3"/>
  <c r="N1359" i="3"/>
  <c r="N1358" i="3"/>
  <c r="N1357" i="3"/>
  <c r="N1356" i="3"/>
  <c r="N1355" i="3"/>
  <c r="N1354" i="3"/>
  <c r="N1353" i="3"/>
  <c r="N1352" i="3"/>
  <c r="N1351" i="3"/>
  <c r="N1350" i="3"/>
  <c r="N1349" i="3"/>
  <c r="N1348" i="3"/>
  <c r="N1347" i="3"/>
  <c r="N1346" i="3"/>
  <c r="N1345" i="3"/>
  <c r="N1344" i="3"/>
  <c r="N1343" i="3"/>
  <c r="O1343" i="3" s="1"/>
  <c r="N1342" i="3"/>
  <c r="P1342" i="3" s="1"/>
  <c r="N1341" i="3"/>
  <c r="N1340" i="3"/>
  <c r="N1339" i="3"/>
  <c r="N1338" i="3"/>
  <c r="N1337" i="3"/>
  <c r="N1336" i="3"/>
  <c r="N1335" i="3"/>
  <c r="N1334" i="3"/>
  <c r="N1333" i="3"/>
  <c r="N1332" i="3"/>
  <c r="N1331" i="3"/>
  <c r="N1330" i="3"/>
  <c r="N1329" i="3"/>
  <c r="N1328" i="3"/>
  <c r="N1327" i="3"/>
  <c r="N1326" i="3"/>
  <c r="N1325" i="3"/>
  <c r="N1324" i="3"/>
  <c r="N1323" i="3"/>
  <c r="N1322" i="3"/>
  <c r="N1321" i="3"/>
  <c r="N1320" i="3"/>
  <c r="N1319" i="3"/>
  <c r="N1318" i="3"/>
  <c r="N1317" i="3"/>
  <c r="N1316" i="3"/>
  <c r="N1315" i="3"/>
  <c r="N1314" i="3"/>
  <c r="N1313" i="3"/>
  <c r="N1312" i="3"/>
  <c r="N1311" i="3"/>
  <c r="N1310" i="3"/>
  <c r="N1309" i="3"/>
  <c r="N1308" i="3"/>
  <c r="N1307" i="3"/>
  <c r="N1306" i="3"/>
  <c r="N1305" i="3"/>
  <c r="N1304" i="3"/>
  <c r="N1303" i="3"/>
  <c r="N1302" i="3"/>
  <c r="N1301" i="3"/>
  <c r="N1300" i="3"/>
  <c r="N1299" i="3"/>
  <c r="N1298" i="3"/>
  <c r="N1297" i="3"/>
  <c r="N1296" i="3"/>
  <c r="N1295" i="3"/>
  <c r="N1294" i="3"/>
  <c r="N1293" i="3"/>
  <c r="N1292" i="3"/>
  <c r="N1291" i="3"/>
  <c r="N1290" i="3"/>
  <c r="P1290" i="3" s="1"/>
  <c r="N1289" i="3"/>
  <c r="N1288" i="3"/>
  <c r="N1287" i="3"/>
  <c r="N1286" i="3"/>
  <c r="N1285" i="3"/>
  <c r="N1284" i="3"/>
  <c r="N1283" i="3"/>
  <c r="N1282" i="3"/>
  <c r="N1281" i="3"/>
  <c r="N1280" i="3"/>
  <c r="N1279" i="3"/>
  <c r="N1278" i="3"/>
  <c r="N1277" i="3"/>
  <c r="N1276" i="3"/>
  <c r="P1276" i="3" s="1"/>
  <c r="N1275" i="3"/>
  <c r="N1274" i="3"/>
  <c r="N1273" i="3"/>
  <c r="N1272" i="3"/>
  <c r="N1271" i="3"/>
  <c r="N1270" i="3"/>
  <c r="N1269" i="3"/>
  <c r="N1268" i="3"/>
  <c r="N1267" i="3"/>
  <c r="N1266" i="3"/>
  <c r="N1265" i="3"/>
  <c r="N1264" i="3"/>
  <c r="N1263" i="3"/>
  <c r="N1262" i="3"/>
  <c r="N1261" i="3"/>
  <c r="N1260" i="3"/>
  <c r="N1259" i="3"/>
  <c r="N1258" i="3"/>
  <c r="N1257" i="3"/>
  <c r="N1256" i="3"/>
  <c r="N1255" i="3"/>
  <c r="N1254" i="3"/>
  <c r="N1253" i="3"/>
  <c r="N1252" i="3"/>
  <c r="N1251" i="3"/>
  <c r="N1250" i="3"/>
  <c r="N1249" i="3"/>
  <c r="N1248" i="3"/>
  <c r="N1247" i="3"/>
  <c r="N1246" i="3"/>
  <c r="N1245" i="3"/>
  <c r="N1244" i="3"/>
  <c r="P1244" i="3" s="1"/>
  <c r="N1243" i="3"/>
  <c r="N1242" i="3"/>
  <c r="N1241" i="3"/>
  <c r="N1240" i="3"/>
  <c r="P1240" i="3" s="1"/>
  <c r="N1239" i="3"/>
  <c r="N1238" i="3"/>
  <c r="N1237" i="3"/>
  <c r="N1236" i="3"/>
  <c r="N1235" i="3"/>
  <c r="N1234" i="3"/>
  <c r="N1233" i="3"/>
  <c r="N1232" i="3"/>
  <c r="N1231" i="3"/>
  <c r="N1230" i="3"/>
  <c r="N1229" i="3"/>
  <c r="N1228" i="3"/>
  <c r="N1227" i="3"/>
  <c r="N1226" i="3"/>
  <c r="N1225" i="3"/>
  <c r="N1224" i="3"/>
  <c r="N1223" i="3"/>
  <c r="N1222" i="3"/>
  <c r="N1221" i="3"/>
  <c r="N1220" i="3"/>
  <c r="N1219" i="3"/>
  <c r="N1218" i="3"/>
  <c r="N1217" i="3"/>
  <c r="N1216" i="3"/>
  <c r="N1215" i="3"/>
  <c r="N1214" i="3"/>
  <c r="N1213" i="3"/>
  <c r="N1212" i="3"/>
  <c r="N1211" i="3"/>
  <c r="N1210" i="3"/>
  <c r="N1209" i="3"/>
  <c r="N1208" i="3"/>
  <c r="P1208" i="3" s="1"/>
  <c r="N1207" i="3"/>
  <c r="N1206" i="3"/>
  <c r="N1205" i="3"/>
  <c r="N1204" i="3"/>
  <c r="N1203" i="3"/>
  <c r="N1202" i="3"/>
  <c r="N1201" i="3"/>
  <c r="N1200" i="3"/>
  <c r="N1199" i="3"/>
  <c r="N1198" i="3"/>
  <c r="N1197" i="3"/>
  <c r="N1196" i="3"/>
  <c r="N1195" i="3"/>
  <c r="N1194" i="3"/>
  <c r="P1194" i="3" s="1"/>
  <c r="N1193" i="3"/>
  <c r="N1192" i="3"/>
  <c r="N1191" i="3"/>
  <c r="N1190" i="3"/>
  <c r="N1189" i="3"/>
  <c r="N1188" i="3"/>
  <c r="N1187" i="3"/>
  <c r="N1186" i="3"/>
  <c r="N1185" i="3"/>
  <c r="N1184" i="3"/>
  <c r="N1183" i="3"/>
  <c r="N1182" i="3"/>
  <c r="N1181" i="3"/>
  <c r="N1180" i="3"/>
  <c r="N1179" i="3"/>
  <c r="N1178" i="3"/>
  <c r="N1177" i="3"/>
  <c r="N1176" i="3"/>
  <c r="N1175" i="3"/>
  <c r="N1174" i="3"/>
  <c r="N1173" i="3"/>
  <c r="N1172" i="3"/>
  <c r="N1171" i="3"/>
  <c r="N1170" i="3"/>
  <c r="N1169" i="3"/>
  <c r="N1168" i="3"/>
  <c r="N1167" i="3"/>
  <c r="N1166" i="3"/>
  <c r="N1165" i="3"/>
  <c r="N1164" i="3"/>
  <c r="N1163" i="3"/>
  <c r="N1162" i="3"/>
  <c r="P1162" i="3" s="1"/>
  <c r="N1161" i="3"/>
  <c r="N1160" i="3"/>
  <c r="N1159" i="3"/>
  <c r="N1158" i="3"/>
  <c r="N1157" i="3"/>
  <c r="N1156" i="3"/>
  <c r="N1155" i="3"/>
  <c r="N1154" i="3"/>
  <c r="N1153" i="3"/>
  <c r="N1152" i="3"/>
  <c r="N1151" i="3"/>
  <c r="N1150" i="3"/>
  <c r="N1149" i="3"/>
  <c r="N1148" i="3"/>
  <c r="P1148" i="3" s="1"/>
  <c r="N1147" i="3"/>
  <c r="N1146" i="3"/>
  <c r="N1145" i="3"/>
  <c r="N1144" i="3"/>
  <c r="N1143" i="3"/>
  <c r="N1142" i="3"/>
  <c r="N1141" i="3"/>
  <c r="N1140" i="3"/>
  <c r="N1139" i="3"/>
  <c r="N1138" i="3"/>
  <c r="N1137" i="3"/>
  <c r="N1136" i="3"/>
  <c r="N1135" i="3"/>
  <c r="N1134" i="3"/>
  <c r="N1133" i="3"/>
  <c r="N1132" i="3"/>
  <c r="N1131" i="3"/>
  <c r="N1130" i="3"/>
  <c r="N1129" i="3"/>
  <c r="N1128" i="3"/>
  <c r="N1127" i="3"/>
  <c r="N1126" i="3"/>
  <c r="N1125" i="3"/>
  <c r="N1124" i="3"/>
  <c r="N1123" i="3"/>
  <c r="N1122" i="3"/>
  <c r="N1121" i="3"/>
  <c r="N1120" i="3"/>
  <c r="N1119" i="3"/>
  <c r="N1118" i="3"/>
  <c r="N1117" i="3"/>
  <c r="N1116" i="3"/>
  <c r="P1116" i="3" s="1"/>
  <c r="N1115" i="3"/>
  <c r="N1114" i="3"/>
  <c r="N1113" i="3"/>
  <c r="N1112" i="3"/>
  <c r="P1112" i="3" s="1"/>
  <c r="N1111" i="3"/>
  <c r="N1110" i="3"/>
  <c r="N1109" i="3"/>
  <c r="N1108" i="3"/>
  <c r="N1107" i="3"/>
  <c r="N1106" i="3"/>
  <c r="N1105" i="3"/>
  <c r="N1104" i="3"/>
  <c r="N1103" i="3"/>
  <c r="N1102" i="3"/>
  <c r="N1101" i="3"/>
  <c r="N1100" i="3"/>
  <c r="N1099" i="3"/>
  <c r="N1098" i="3"/>
  <c r="P1098" i="3" s="1"/>
  <c r="N1097" i="3"/>
  <c r="N1096" i="3"/>
  <c r="N1095" i="3"/>
  <c r="N1094" i="3"/>
  <c r="N1093" i="3"/>
  <c r="N1092" i="3"/>
  <c r="N1091" i="3"/>
  <c r="N1090" i="3"/>
  <c r="N1089" i="3"/>
  <c r="N1088" i="3"/>
  <c r="N1087" i="3"/>
  <c r="N1086" i="3"/>
  <c r="N1085" i="3"/>
  <c r="N1084" i="3"/>
  <c r="N1083" i="3"/>
  <c r="N1082" i="3"/>
  <c r="N1081" i="3"/>
  <c r="N1080" i="3"/>
  <c r="P1080" i="3" s="1"/>
  <c r="N1079" i="3"/>
  <c r="N1078" i="3"/>
  <c r="N1077" i="3"/>
  <c r="N1076" i="3"/>
  <c r="N1075" i="3"/>
  <c r="N1074" i="3"/>
  <c r="N1073" i="3"/>
  <c r="N1072" i="3"/>
  <c r="N1071" i="3"/>
  <c r="N1070" i="3"/>
  <c r="N1069" i="3"/>
  <c r="N1068" i="3"/>
  <c r="N1067" i="3"/>
  <c r="N1066" i="3"/>
  <c r="P1066" i="3" s="1"/>
  <c r="N1065" i="3"/>
  <c r="N1064" i="3"/>
  <c r="N1063" i="3"/>
  <c r="N1062" i="3"/>
  <c r="N1061" i="3"/>
  <c r="N1060" i="3"/>
  <c r="N1059" i="3"/>
  <c r="N1058" i="3"/>
  <c r="N1057" i="3"/>
  <c r="N1056" i="3"/>
  <c r="N1055" i="3"/>
  <c r="N1054" i="3"/>
  <c r="N1053" i="3"/>
  <c r="N1052" i="3"/>
  <c r="P1052" i="3" s="1"/>
  <c r="N1051" i="3"/>
  <c r="N1050" i="3"/>
  <c r="N1049" i="3"/>
  <c r="N1048" i="3"/>
  <c r="N1047" i="3"/>
  <c r="N1046" i="3"/>
  <c r="N1045" i="3"/>
  <c r="N1044" i="3"/>
  <c r="N1043" i="3"/>
  <c r="N1042" i="3"/>
  <c r="N1041" i="3"/>
  <c r="N1040" i="3"/>
  <c r="N1039" i="3"/>
  <c r="N1038" i="3"/>
  <c r="N1037" i="3"/>
  <c r="N1036" i="3"/>
  <c r="P1036" i="3" s="1"/>
  <c r="N1035" i="3"/>
  <c r="N1034" i="3"/>
  <c r="N1033" i="3"/>
  <c r="N1032" i="3"/>
  <c r="P1032" i="3" s="1"/>
  <c r="N1031" i="3"/>
  <c r="N1030" i="3"/>
  <c r="N1009" i="3"/>
  <c r="N1008" i="3"/>
  <c r="N971" i="3"/>
  <c r="N970" i="3"/>
  <c r="N947" i="3"/>
  <c r="N946" i="3"/>
  <c r="N909" i="3"/>
  <c r="O909" i="3" s="1"/>
  <c r="N908" i="3"/>
  <c r="N879" i="3"/>
  <c r="P879" i="3" s="1"/>
  <c r="N878" i="3"/>
  <c r="N845" i="3"/>
  <c r="N844" i="3"/>
  <c r="N815" i="3"/>
  <c r="N814" i="3"/>
  <c r="N783" i="3"/>
  <c r="N782" i="3"/>
  <c r="N747" i="3"/>
  <c r="P747" i="3" s="1"/>
  <c r="N746" i="3"/>
  <c r="N721" i="3"/>
  <c r="N720" i="3"/>
  <c r="N683" i="3"/>
  <c r="N682" i="3"/>
  <c r="N625" i="3"/>
  <c r="N624" i="3"/>
  <c r="N1005" i="3"/>
  <c r="N1004" i="3"/>
  <c r="P1004" i="3" s="1"/>
  <c r="N603" i="3"/>
  <c r="N602" i="3"/>
  <c r="N565" i="3"/>
  <c r="N564" i="3"/>
  <c r="P564" i="3" s="1"/>
  <c r="N999" i="3"/>
  <c r="N998" i="3"/>
  <c r="N507" i="3"/>
  <c r="N506" i="3"/>
  <c r="N453" i="3"/>
  <c r="N452" i="3"/>
  <c r="N993" i="3"/>
  <c r="N992" i="3"/>
  <c r="N401" i="3"/>
  <c r="N400" i="3"/>
  <c r="N271" i="3"/>
  <c r="N270" i="3"/>
  <c r="N987" i="3"/>
  <c r="N986" i="3"/>
  <c r="P986" i="3" s="1"/>
  <c r="N985" i="3"/>
  <c r="N984" i="3"/>
  <c r="N983" i="3"/>
  <c r="N982" i="3"/>
  <c r="N163" i="3"/>
  <c r="P163" i="3" s="1"/>
  <c r="N162" i="3"/>
  <c r="N979" i="3"/>
  <c r="N978" i="3"/>
  <c r="N977" i="3"/>
  <c r="N976" i="3"/>
  <c r="N1029" i="3"/>
  <c r="N1028" i="3"/>
  <c r="N1007" i="3"/>
  <c r="N1006" i="3"/>
  <c r="P1006" i="3" s="1"/>
  <c r="N969" i="3"/>
  <c r="N968" i="3"/>
  <c r="N945" i="3"/>
  <c r="N944" i="3"/>
  <c r="N907" i="3"/>
  <c r="N906" i="3"/>
  <c r="N877" i="3"/>
  <c r="N876" i="3"/>
  <c r="N843" i="3"/>
  <c r="N842" i="3"/>
  <c r="N813" i="3"/>
  <c r="N812" i="3"/>
  <c r="N781" i="3"/>
  <c r="N780" i="3"/>
  <c r="N741" i="3"/>
  <c r="N740" i="3"/>
  <c r="N719" i="3"/>
  <c r="N718" i="3"/>
  <c r="N681" i="3"/>
  <c r="N680" i="3"/>
  <c r="N623" i="3"/>
  <c r="N622" i="3"/>
  <c r="N949" i="3"/>
  <c r="N948" i="3"/>
  <c r="N601" i="3"/>
  <c r="N600" i="3"/>
  <c r="N563" i="3"/>
  <c r="N562" i="3"/>
  <c r="N943" i="3"/>
  <c r="N942" i="3"/>
  <c r="N941" i="3"/>
  <c r="N940" i="3"/>
  <c r="N505" i="3"/>
  <c r="N504" i="3"/>
  <c r="N451" i="3"/>
  <c r="N450" i="3"/>
  <c r="N935" i="3"/>
  <c r="N934" i="3"/>
  <c r="N327" i="3"/>
  <c r="N326" i="3"/>
  <c r="N267" i="3"/>
  <c r="N266" i="3"/>
  <c r="N929" i="3"/>
  <c r="N928" i="3"/>
  <c r="N927" i="3"/>
  <c r="N926" i="3"/>
  <c r="N925" i="3"/>
  <c r="N924" i="3"/>
  <c r="N159" i="3"/>
  <c r="N158" i="3"/>
  <c r="N921" i="3"/>
  <c r="N920" i="3"/>
  <c r="N919" i="3"/>
  <c r="N918" i="3"/>
  <c r="N1027" i="3"/>
  <c r="N1026" i="3"/>
  <c r="N1003" i="3"/>
  <c r="N1002" i="3"/>
  <c r="N967" i="3"/>
  <c r="N966" i="3"/>
  <c r="N939" i="3"/>
  <c r="N938" i="3"/>
  <c r="N905" i="3"/>
  <c r="N904" i="3"/>
  <c r="N873" i="3"/>
  <c r="N872" i="3"/>
  <c r="N841" i="3"/>
  <c r="N840" i="3"/>
  <c r="N805" i="3"/>
  <c r="N804" i="3"/>
  <c r="N779" i="3"/>
  <c r="N778" i="3"/>
  <c r="N739" i="3"/>
  <c r="N738" i="3"/>
  <c r="N717" i="3"/>
  <c r="N716" i="3"/>
  <c r="N679" i="3"/>
  <c r="N678" i="3"/>
  <c r="N621" i="3"/>
  <c r="N620" i="3"/>
  <c r="N891" i="3"/>
  <c r="N890" i="3"/>
  <c r="N597" i="3"/>
  <c r="N596" i="3"/>
  <c r="N561" i="3"/>
  <c r="N560" i="3"/>
  <c r="N885" i="3"/>
  <c r="N884" i="3"/>
  <c r="N883" i="3"/>
  <c r="N882" i="3"/>
  <c r="N881" i="3"/>
  <c r="N880" i="3"/>
  <c r="N503" i="3"/>
  <c r="N502" i="3"/>
  <c r="N449" i="3"/>
  <c r="N448" i="3"/>
  <c r="N875" i="3"/>
  <c r="N874" i="3"/>
  <c r="N323" i="3"/>
  <c r="N322" i="3"/>
  <c r="N261" i="3"/>
  <c r="N260" i="3"/>
  <c r="N869" i="3"/>
  <c r="N868" i="3"/>
  <c r="N867" i="3"/>
  <c r="N866" i="3"/>
  <c r="N865" i="3"/>
  <c r="N864" i="3"/>
  <c r="N155" i="3"/>
  <c r="N154" i="3"/>
  <c r="N861" i="3"/>
  <c r="N860" i="3"/>
  <c r="N859" i="3"/>
  <c r="N858" i="3"/>
  <c r="N1025" i="3"/>
  <c r="N1024" i="3"/>
  <c r="N1001" i="3"/>
  <c r="N1000" i="3"/>
  <c r="N965" i="3"/>
  <c r="N964" i="3"/>
  <c r="N937" i="3"/>
  <c r="N936" i="3"/>
  <c r="N903" i="3"/>
  <c r="N902" i="3"/>
  <c r="N871" i="3"/>
  <c r="N870" i="3"/>
  <c r="N839" i="3"/>
  <c r="N838" i="3"/>
  <c r="N799" i="3"/>
  <c r="N798" i="3"/>
  <c r="N777" i="3"/>
  <c r="N776" i="3"/>
  <c r="N737" i="3"/>
  <c r="N736" i="3"/>
  <c r="N713" i="3"/>
  <c r="N712" i="3"/>
  <c r="N677" i="3"/>
  <c r="N676" i="3"/>
  <c r="N619" i="3"/>
  <c r="N618" i="3"/>
  <c r="N831" i="3"/>
  <c r="N830" i="3"/>
  <c r="N595" i="3"/>
  <c r="N594" i="3"/>
  <c r="N559" i="3"/>
  <c r="N558" i="3"/>
  <c r="N825" i="3"/>
  <c r="N824" i="3"/>
  <c r="N823" i="3"/>
  <c r="N822" i="3"/>
  <c r="N501" i="3"/>
  <c r="N500" i="3"/>
  <c r="N447" i="3"/>
  <c r="N446" i="3"/>
  <c r="N817" i="3"/>
  <c r="N816" i="3"/>
  <c r="N317" i="3"/>
  <c r="N316" i="3"/>
  <c r="N259" i="3"/>
  <c r="N258" i="3"/>
  <c r="N811" i="3"/>
  <c r="N810" i="3"/>
  <c r="N809" i="3"/>
  <c r="N808" i="3"/>
  <c r="N807" i="3"/>
  <c r="N806" i="3"/>
  <c r="N149" i="3"/>
  <c r="N148" i="3"/>
  <c r="N803" i="3"/>
  <c r="N802" i="3"/>
  <c r="N801" i="3"/>
  <c r="N800" i="3"/>
  <c r="N1023" i="3"/>
  <c r="N1022" i="3"/>
  <c r="N997" i="3"/>
  <c r="N996" i="3"/>
  <c r="N963" i="3"/>
  <c r="N962" i="3"/>
  <c r="N933" i="3"/>
  <c r="N932" i="3"/>
  <c r="N901" i="3"/>
  <c r="N900" i="3"/>
  <c r="N863" i="3"/>
  <c r="N862" i="3"/>
  <c r="N837" i="3"/>
  <c r="N836" i="3"/>
  <c r="N797" i="3"/>
  <c r="N796" i="3"/>
  <c r="N775" i="3"/>
  <c r="N774" i="3"/>
  <c r="N735" i="3"/>
  <c r="N734" i="3"/>
  <c r="N711" i="3"/>
  <c r="N710" i="3"/>
  <c r="N675" i="3"/>
  <c r="N674" i="3"/>
  <c r="N617" i="3"/>
  <c r="N616" i="3"/>
  <c r="N773" i="3"/>
  <c r="N772" i="3"/>
  <c r="N591" i="3"/>
  <c r="N590" i="3"/>
  <c r="N557" i="3"/>
  <c r="N556" i="3"/>
  <c r="N767" i="3"/>
  <c r="N766" i="3"/>
  <c r="N765" i="3"/>
  <c r="N764" i="3"/>
  <c r="N499" i="3"/>
  <c r="N498" i="3"/>
  <c r="N445" i="3"/>
  <c r="N444" i="3"/>
  <c r="N759" i="3"/>
  <c r="N758" i="3"/>
  <c r="N315" i="3"/>
  <c r="N314" i="3"/>
  <c r="N257" i="3"/>
  <c r="N256" i="3"/>
  <c r="N753" i="3"/>
  <c r="N752" i="3"/>
  <c r="N751" i="3"/>
  <c r="N750" i="3"/>
  <c r="N749" i="3"/>
  <c r="N748" i="3"/>
  <c r="N147" i="3"/>
  <c r="N146" i="3"/>
  <c r="N745" i="3"/>
  <c r="N744" i="3"/>
  <c r="N743" i="3"/>
  <c r="N742" i="3"/>
  <c r="N1021" i="3"/>
  <c r="N1020" i="3"/>
  <c r="N995" i="3"/>
  <c r="N994" i="3"/>
  <c r="N961" i="3"/>
  <c r="N960" i="3"/>
  <c r="N931" i="3"/>
  <c r="N930" i="3"/>
  <c r="N899" i="3"/>
  <c r="N898" i="3"/>
  <c r="N857" i="3"/>
  <c r="N856" i="3"/>
  <c r="N835" i="3"/>
  <c r="N834" i="3"/>
  <c r="N795" i="3"/>
  <c r="N794" i="3"/>
  <c r="N771" i="3"/>
  <c r="N770" i="3"/>
  <c r="N733" i="3"/>
  <c r="N732" i="3"/>
  <c r="N707" i="3"/>
  <c r="N706" i="3"/>
  <c r="N673" i="3"/>
  <c r="N672" i="3"/>
  <c r="N615" i="3"/>
  <c r="N614" i="3"/>
  <c r="N715" i="3"/>
  <c r="N714" i="3"/>
  <c r="N589" i="3"/>
  <c r="N588" i="3"/>
  <c r="N555" i="3"/>
  <c r="N554" i="3"/>
  <c r="N709" i="3"/>
  <c r="N708" i="3"/>
  <c r="N497" i="3"/>
  <c r="N496" i="3"/>
  <c r="N443" i="3"/>
  <c r="N442" i="3"/>
  <c r="N703" i="3"/>
  <c r="N702" i="3"/>
  <c r="N313" i="3"/>
  <c r="N312" i="3"/>
  <c r="N255" i="3"/>
  <c r="N254" i="3"/>
  <c r="N697" i="3"/>
  <c r="N696" i="3"/>
  <c r="N695" i="3"/>
  <c r="N694" i="3"/>
  <c r="N693" i="3"/>
  <c r="N692" i="3"/>
  <c r="N145" i="3"/>
  <c r="N144" i="3"/>
  <c r="N689" i="3"/>
  <c r="N688" i="3"/>
  <c r="N687" i="3"/>
  <c r="N686" i="3"/>
  <c r="N1019" i="3"/>
  <c r="N1018" i="3"/>
  <c r="N991" i="3"/>
  <c r="N990" i="3"/>
  <c r="N959" i="3"/>
  <c r="N958" i="3"/>
  <c r="N923" i="3"/>
  <c r="N922" i="3"/>
  <c r="N897" i="3"/>
  <c r="N896" i="3"/>
  <c r="N855" i="3"/>
  <c r="N854" i="3"/>
  <c r="N833" i="3"/>
  <c r="N832" i="3"/>
  <c r="N793" i="3"/>
  <c r="N792" i="3"/>
  <c r="N769" i="3"/>
  <c r="N768" i="3"/>
  <c r="N731" i="3"/>
  <c r="N730" i="3"/>
  <c r="N705" i="3"/>
  <c r="N704" i="3"/>
  <c r="N671" i="3"/>
  <c r="N670" i="3"/>
  <c r="N613" i="3"/>
  <c r="N612" i="3"/>
  <c r="N659" i="3"/>
  <c r="N658" i="3"/>
  <c r="N585" i="3"/>
  <c r="N584" i="3"/>
  <c r="N553" i="3"/>
  <c r="N552" i="3"/>
  <c r="N653" i="3"/>
  <c r="N652" i="3"/>
  <c r="N651" i="3"/>
  <c r="N650" i="3"/>
  <c r="N649" i="3"/>
  <c r="N648" i="3"/>
  <c r="N495" i="3"/>
  <c r="N494" i="3"/>
  <c r="N441" i="3"/>
  <c r="N440" i="3"/>
  <c r="N643" i="3"/>
  <c r="N642" i="3"/>
  <c r="N311" i="3"/>
  <c r="N310" i="3"/>
  <c r="N253" i="3"/>
  <c r="N252" i="3"/>
  <c r="N637" i="3"/>
  <c r="N636" i="3"/>
  <c r="N635" i="3"/>
  <c r="N634" i="3"/>
  <c r="N633" i="3"/>
  <c r="N632" i="3"/>
  <c r="N143" i="3"/>
  <c r="N142" i="3"/>
  <c r="N629" i="3"/>
  <c r="N628" i="3"/>
  <c r="N627" i="3"/>
  <c r="N626" i="3"/>
  <c r="N1017" i="3"/>
  <c r="N1016" i="3"/>
  <c r="N989" i="3"/>
  <c r="N988" i="3"/>
  <c r="N957" i="3"/>
  <c r="N956" i="3"/>
  <c r="N917" i="3"/>
  <c r="N916" i="3"/>
  <c r="N895" i="3"/>
  <c r="N894" i="3"/>
  <c r="N853" i="3"/>
  <c r="N852" i="3"/>
  <c r="N829" i="3"/>
  <c r="N828" i="3"/>
  <c r="N791" i="3"/>
  <c r="N790" i="3"/>
  <c r="N763" i="3"/>
  <c r="N762" i="3"/>
  <c r="N729" i="3"/>
  <c r="N728" i="3"/>
  <c r="N701" i="3"/>
  <c r="N700" i="3"/>
  <c r="N669" i="3"/>
  <c r="N668" i="3"/>
  <c r="N611" i="3"/>
  <c r="N610" i="3"/>
  <c r="N599" i="3"/>
  <c r="N598" i="3"/>
  <c r="N583" i="3"/>
  <c r="N582" i="3"/>
  <c r="N551" i="3"/>
  <c r="N550" i="3"/>
  <c r="N593" i="3"/>
  <c r="N592" i="3"/>
  <c r="N493" i="3"/>
  <c r="N492" i="3"/>
  <c r="N439" i="3"/>
  <c r="N438" i="3"/>
  <c r="N587" i="3"/>
  <c r="N586" i="3"/>
  <c r="N309" i="3"/>
  <c r="N308" i="3"/>
  <c r="N251" i="3"/>
  <c r="N250" i="3"/>
  <c r="N581" i="3"/>
  <c r="N580" i="3"/>
  <c r="N579" i="3"/>
  <c r="N578" i="3"/>
  <c r="N577" i="3"/>
  <c r="N576" i="3"/>
  <c r="N141" i="3"/>
  <c r="N140" i="3"/>
  <c r="N573" i="3"/>
  <c r="N572" i="3"/>
  <c r="N571" i="3"/>
  <c r="N570" i="3"/>
  <c r="N1015" i="3"/>
  <c r="N1014" i="3"/>
  <c r="N981" i="3"/>
  <c r="N980" i="3"/>
  <c r="N955" i="3"/>
  <c r="N954" i="3"/>
  <c r="N915" i="3"/>
  <c r="N914" i="3"/>
  <c r="N893" i="3"/>
  <c r="N892" i="3"/>
  <c r="N851" i="3"/>
  <c r="N850" i="3"/>
  <c r="N827" i="3"/>
  <c r="N826" i="3"/>
  <c r="N789" i="3"/>
  <c r="N788" i="3"/>
  <c r="N761" i="3"/>
  <c r="N760" i="3"/>
  <c r="N727" i="3"/>
  <c r="N726" i="3"/>
  <c r="N699" i="3"/>
  <c r="N698" i="3"/>
  <c r="N667" i="3"/>
  <c r="N666" i="3"/>
  <c r="N609" i="3"/>
  <c r="N608" i="3"/>
  <c r="N543" i="3"/>
  <c r="N542" i="3"/>
  <c r="N575" i="3"/>
  <c r="N574" i="3"/>
  <c r="N549" i="3"/>
  <c r="N548" i="3"/>
  <c r="N537" i="3"/>
  <c r="N536" i="3"/>
  <c r="N535" i="3"/>
  <c r="N534" i="3"/>
  <c r="N533" i="3"/>
  <c r="N532" i="3"/>
  <c r="N491" i="3"/>
  <c r="N490" i="3"/>
  <c r="N437" i="3"/>
  <c r="N436" i="3"/>
  <c r="N527" i="3"/>
  <c r="N526" i="3"/>
  <c r="N307" i="3"/>
  <c r="N306" i="3"/>
  <c r="N247" i="3"/>
  <c r="N246" i="3"/>
  <c r="N521" i="3"/>
  <c r="N520" i="3"/>
  <c r="N519" i="3"/>
  <c r="N518" i="3"/>
  <c r="N517" i="3"/>
  <c r="N516" i="3"/>
  <c r="N139" i="3"/>
  <c r="N138" i="3"/>
  <c r="N513" i="3"/>
  <c r="N512" i="3"/>
  <c r="N511" i="3"/>
  <c r="N510" i="3"/>
  <c r="N1013" i="3"/>
  <c r="N1012" i="3"/>
  <c r="N975" i="3"/>
  <c r="N974" i="3"/>
  <c r="N953" i="3"/>
  <c r="N952" i="3"/>
  <c r="N913" i="3"/>
  <c r="N912" i="3"/>
  <c r="N889" i="3"/>
  <c r="N888" i="3"/>
  <c r="N849" i="3"/>
  <c r="N848" i="3"/>
  <c r="N821" i="3"/>
  <c r="N820" i="3"/>
  <c r="N787" i="3"/>
  <c r="N786" i="3"/>
  <c r="N757" i="3"/>
  <c r="N756" i="3"/>
  <c r="N725" i="3"/>
  <c r="N724" i="3"/>
  <c r="N691" i="3"/>
  <c r="N690" i="3"/>
  <c r="N665" i="3"/>
  <c r="N664" i="3"/>
  <c r="N607" i="3"/>
  <c r="N606" i="3"/>
  <c r="N483" i="3"/>
  <c r="N482" i="3"/>
  <c r="N569" i="3"/>
  <c r="N568" i="3"/>
  <c r="N547" i="3"/>
  <c r="N546" i="3"/>
  <c r="N477" i="3"/>
  <c r="N476" i="3"/>
  <c r="N489" i="3"/>
  <c r="N488" i="3"/>
  <c r="N435" i="3"/>
  <c r="N434" i="3"/>
  <c r="N471" i="3"/>
  <c r="N470" i="3"/>
  <c r="N303" i="3"/>
  <c r="N302" i="3"/>
  <c r="N243" i="3"/>
  <c r="N242" i="3"/>
  <c r="N465" i="3"/>
  <c r="N464" i="3"/>
  <c r="N463" i="3"/>
  <c r="N462" i="3"/>
  <c r="N461" i="3"/>
  <c r="N460" i="3"/>
  <c r="N135" i="3"/>
  <c r="N134" i="3"/>
  <c r="N457" i="3"/>
  <c r="N456" i="3"/>
  <c r="N455" i="3"/>
  <c r="N454" i="3"/>
  <c r="N1011" i="3"/>
  <c r="N1010" i="3"/>
  <c r="N973" i="3"/>
  <c r="N972" i="3"/>
  <c r="N951" i="3"/>
  <c r="N950" i="3"/>
  <c r="N911" i="3"/>
  <c r="N910" i="3"/>
  <c r="N887" i="3"/>
  <c r="N886" i="3"/>
  <c r="N847" i="3"/>
  <c r="N846" i="3"/>
  <c r="N819" i="3"/>
  <c r="N818" i="3"/>
  <c r="N785" i="3"/>
  <c r="N784" i="3"/>
  <c r="N755" i="3"/>
  <c r="N754" i="3"/>
  <c r="N723" i="3"/>
  <c r="N722" i="3"/>
  <c r="N685" i="3"/>
  <c r="N684" i="3"/>
  <c r="N663" i="3"/>
  <c r="N662" i="3"/>
  <c r="N605" i="3"/>
  <c r="N604" i="3"/>
  <c r="N427" i="3"/>
  <c r="N426" i="3"/>
  <c r="N567" i="3"/>
  <c r="N566" i="3"/>
  <c r="N545" i="3"/>
  <c r="N544" i="3"/>
  <c r="N421" i="3"/>
  <c r="N420" i="3"/>
  <c r="N419" i="3"/>
  <c r="N418" i="3"/>
  <c r="N487" i="3"/>
  <c r="N486" i="3"/>
  <c r="N433" i="3"/>
  <c r="N432" i="3"/>
  <c r="N413" i="3"/>
  <c r="N412" i="3"/>
  <c r="N299" i="3"/>
  <c r="N298" i="3"/>
  <c r="N239" i="3"/>
  <c r="N238" i="3"/>
  <c r="N407" i="3"/>
  <c r="N406" i="3"/>
  <c r="N405" i="3"/>
  <c r="N404" i="3"/>
  <c r="N403" i="3"/>
  <c r="N402" i="3"/>
  <c r="N131" i="3"/>
  <c r="N130" i="3"/>
  <c r="N399" i="3"/>
  <c r="N398" i="3"/>
  <c r="N397" i="3"/>
  <c r="N396" i="3"/>
  <c r="N395" i="3"/>
  <c r="N394" i="3"/>
  <c r="N393" i="3"/>
  <c r="N392" i="3"/>
  <c r="N391" i="3"/>
  <c r="N390" i="3"/>
  <c r="N389" i="3"/>
  <c r="N388" i="3"/>
  <c r="N387" i="3"/>
  <c r="N386" i="3"/>
  <c r="N385" i="3"/>
  <c r="N384" i="3"/>
  <c r="N383" i="3"/>
  <c r="N382" i="3"/>
  <c r="N381" i="3"/>
  <c r="N380" i="3"/>
  <c r="N379" i="3"/>
  <c r="N378" i="3"/>
  <c r="N377" i="3"/>
  <c r="N376" i="3"/>
  <c r="N375" i="3"/>
  <c r="N374" i="3"/>
  <c r="N373" i="3"/>
  <c r="N372" i="3"/>
  <c r="N371" i="3"/>
  <c r="N370" i="3"/>
  <c r="N369" i="3"/>
  <c r="N368" i="3"/>
  <c r="N367" i="3"/>
  <c r="N366" i="3"/>
  <c r="N365" i="3"/>
  <c r="N364" i="3"/>
  <c r="N363" i="3"/>
  <c r="N362" i="3"/>
  <c r="N361" i="3"/>
  <c r="N360" i="3"/>
  <c r="N359" i="3"/>
  <c r="N358" i="3"/>
  <c r="N357" i="3"/>
  <c r="N356" i="3"/>
  <c r="N355" i="3"/>
  <c r="N354" i="3"/>
  <c r="N353" i="3"/>
  <c r="N352" i="3"/>
  <c r="N351" i="3"/>
  <c r="N350" i="3"/>
  <c r="N349" i="3"/>
  <c r="N348" i="3"/>
  <c r="N347" i="3"/>
  <c r="N346" i="3"/>
  <c r="N345" i="3"/>
  <c r="N344" i="3"/>
  <c r="N343" i="3"/>
  <c r="N342" i="3"/>
  <c r="N341" i="3"/>
  <c r="N340" i="3"/>
  <c r="N339" i="3"/>
  <c r="N338" i="3"/>
  <c r="N337" i="3"/>
  <c r="N336" i="3"/>
  <c r="N335" i="3"/>
  <c r="N334" i="3"/>
  <c r="N333" i="3"/>
  <c r="N332" i="3"/>
  <c r="N331" i="3"/>
  <c r="N330" i="3"/>
  <c r="N329" i="3"/>
  <c r="N328" i="3"/>
  <c r="N661" i="3"/>
  <c r="N660" i="3"/>
  <c r="N325" i="3"/>
  <c r="N324" i="3"/>
  <c r="N541" i="3"/>
  <c r="N540" i="3"/>
  <c r="N321" i="3"/>
  <c r="N320" i="3"/>
  <c r="N319" i="3"/>
  <c r="N318" i="3"/>
  <c r="N485" i="3"/>
  <c r="N484" i="3"/>
  <c r="N431" i="3"/>
  <c r="N430" i="3"/>
  <c r="N295" i="3"/>
  <c r="N294" i="3"/>
  <c r="N233" i="3"/>
  <c r="N232" i="3"/>
  <c r="N211" i="3"/>
  <c r="N210" i="3"/>
  <c r="N187" i="3"/>
  <c r="N186" i="3"/>
  <c r="N305" i="3"/>
  <c r="N304" i="3"/>
  <c r="N127" i="3"/>
  <c r="N126" i="3"/>
  <c r="N301" i="3"/>
  <c r="N300" i="3"/>
  <c r="N657" i="3"/>
  <c r="N656" i="3"/>
  <c r="N297" i="3"/>
  <c r="N296" i="3"/>
  <c r="N539" i="3"/>
  <c r="N538" i="3"/>
  <c r="N293" i="3"/>
  <c r="N292" i="3"/>
  <c r="N291" i="3"/>
  <c r="N290" i="3"/>
  <c r="N481" i="3"/>
  <c r="N480" i="3"/>
  <c r="N429" i="3"/>
  <c r="N428" i="3"/>
  <c r="N289" i="3"/>
  <c r="N288" i="3"/>
  <c r="N231" i="3"/>
  <c r="N230" i="3"/>
  <c r="N205" i="3"/>
  <c r="N204" i="3"/>
  <c r="N183" i="3"/>
  <c r="N182" i="3"/>
  <c r="N277" i="3"/>
  <c r="N276" i="3"/>
  <c r="N121" i="3"/>
  <c r="N120" i="3"/>
  <c r="N273" i="3"/>
  <c r="N272" i="3"/>
  <c r="N655" i="3"/>
  <c r="N654" i="3"/>
  <c r="N269" i="3"/>
  <c r="N268" i="3"/>
  <c r="N531" i="3"/>
  <c r="N530" i="3"/>
  <c r="N265" i="3"/>
  <c r="N264" i="3"/>
  <c r="N263" i="3"/>
  <c r="N262" i="3"/>
  <c r="N479" i="3"/>
  <c r="N478" i="3"/>
  <c r="N425" i="3"/>
  <c r="N424" i="3"/>
  <c r="N287" i="3"/>
  <c r="N286" i="3"/>
  <c r="N229" i="3"/>
  <c r="N228" i="3"/>
  <c r="N203" i="3"/>
  <c r="N202" i="3"/>
  <c r="N177" i="3"/>
  <c r="N176" i="3"/>
  <c r="N249" i="3"/>
  <c r="N248" i="3"/>
  <c r="N119" i="3"/>
  <c r="N118" i="3"/>
  <c r="N245" i="3"/>
  <c r="N244" i="3"/>
  <c r="N647" i="3"/>
  <c r="N646" i="3"/>
  <c r="N241" i="3"/>
  <c r="N240" i="3"/>
  <c r="N529" i="3"/>
  <c r="N528" i="3"/>
  <c r="N237" i="3"/>
  <c r="N236" i="3"/>
  <c r="N235" i="3"/>
  <c r="N234" i="3"/>
  <c r="N475" i="3"/>
  <c r="N474" i="3"/>
  <c r="N423" i="3"/>
  <c r="N422" i="3"/>
  <c r="N285" i="3"/>
  <c r="N284" i="3"/>
  <c r="N227" i="3"/>
  <c r="N226" i="3"/>
  <c r="N201" i="3"/>
  <c r="N200" i="3"/>
  <c r="N175" i="3"/>
  <c r="N174" i="3"/>
  <c r="N221" i="3"/>
  <c r="N220" i="3"/>
  <c r="N117" i="3"/>
  <c r="N116" i="3"/>
  <c r="N217" i="3"/>
  <c r="N216" i="3"/>
  <c r="N645" i="3"/>
  <c r="N644" i="3"/>
  <c r="N213" i="3"/>
  <c r="N212" i="3"/>
  <c r="N525" i="3"/>
  <c r="N524" i="3"/>
  <c r="N209" i="3"/>
  <c r="N208" i="3"/>
  <c r="N207" i="3"/>
  <c r="N206" i="3"/>
  <c r="N473" i="3"/>
  <c r="N472" i="3"/>
  <c r="N417" i="3"/>
  <c r="N416" i="3"/>
  <c r="N283" i="3"/>
  <c r="N282" i="3"/>
  <c r="N225" i="3"/>
  <c r="N224" i="3"/>
  <c r="N199" i="3"/>
  <c r="N198" i="3"/>
  <c r="N173" i="3"/>
  <c r="N172" i="3"/>
  <c r="N193" i="3"/>
  <c r="N192" i="3"/>
  <c r="N115" i="3"/>
  <c r="N114" i="3"/>
  <c r="N189" i="3"/>
  <c r="N188" i="3"/>
  <c r="N641" i="3"/>
  <c r="N640" i="3"/>
  <c r="N185" i="3"/>
  <c r="N184" i="3"/>
  <c r="N523" i="3"/>
  <c r="N522" i="3"/>
  <c r="N181" i="3"/>
  <c r="N180" i="3"/>
  <c r="N179" i="3"/>
  <c r="N178" i="3"/>
  <c r="N469" i="3"/>
  <c r="N468" i="3"/>
  <c r="N415" i="3"/>
  <c r="N414" i="3"/>
  <c r="N281" i="3"/>
  <c r="N280" i="3"/>
  <c r="N223" i="3"/>
  <c r="N222" i="3"/>
  <c r="N197" i="3"/>
  <c r="N196" i="3"/>
  <c r="N171" i="3"/>
  <c r="N170" i="3"/>
  <c r="N165" i="3"/>
  <c r="N164" i="3"/>
  <c r="N113" i="3"/>
  <c r="N112" i="3"/>
  <c r="N161" i="3"/>
  <c r="N160" i="3"/>
  <c r="N639" i="3"/>
  <c r="N638" i="3"/>
  <c r="N157" i="3"/>
  <c r="N156" i="3"/>
  <c r="N515" i="3"/>
  <c r="N514" i="3"/>
  <c r="N153" i="3"/>
  <c r="N152" i="3"/>
  <c r="N151" i="3"/>
  <c r="N150" i="3"/>
  <c r="N467" i="3"/>
  <c r="N466" i="3"/>
  <c r="N411" i="3"/>
  <c r="N410" i="3"/>
  <c r="N279" i="3"/>
  <c r="N278" i="3"/>
  <c r="N219" i="3"/>
  <c r="N218" i="3"/>
  <c r="N195" i="3"/>
  <c r="N194" i="3"/>
  <c r="N169" i="3"/>
  <c r="N168" i="3"/>
  <c r="N137" i="3"/>
  <c r="N136" i="3"/>
  <c r="N111" i="3"/>
  <c r="N110" i="3"/>
  <c r="N133" i="3"/>
  <c r="N132" i="3"/>
  <c r="N631" i="3"/>
  <c r="N630" i="3"/>
  <c r="N129" i="3"/>
  <c r="N128" i="3"/>
  <c r="N509" i="3"/>
  <c r="N508" i="3"/>
  <c r="N125" i="3"/>
  <c r="N124" i="3"/>
  <c r="N123" i="3"/>
  <c r="N122" i="3"/>
  <c r="N459" i="3"/>
  <c r="N458" i="3"/>
  <c r="N409" i="3"/>
  <c r="N408" i="3"/>
  <c r="N275" i="3"/>
  <c r="N274" i="3"/>
  <c r="N215" i="3"/>
  <c r="N214" i="3"/>
  <c r="N191" i="3"/>
  <c r="N190" i="3"/>
  <c r="N167" i="3"/>
  <c r="N166" i="3"/>
  <c r="N109" i="3"/>
  <c r="N108" i="3"/>
  <c r="N107" i="3"/>
  <c r="N106" i="3"/>
  <c r="N105" i="3"/>
  <c r="N104" i="3"/>
  <c r="N103" i="3"/>
  <c r="N102" i="3"/>
  <c r="N101" i="3"/>
  <c r="N100" i="3"/>
  <c r="N99" i="3"/>
  <c r="N98" i="3"/>
  <c r="N97" i="3"/>
  <c r="N96" i="3"/>
  <c r="N95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N3" i="3"/>
  <c r="P7" i="3" l="1"/>
  <c r="O7" i="3"/>
  <c r="P47" i="3"/>
  <c r="O47" i="3"/>
  <c r="P79" i="3"/>
  <c r="O79" i="3"/>
  <c r="P409" i="3"/>
  <c r="O409" i="3"/>
  <c r="P151" i="3"/>
  <c r="O151" i="3"/>
  <c r="P115" i="3"/>
  <c r="O115" i="3"/>
  <c r="P423" i="3"/>
  <c r="O423" i="3"/>
  <c r="P229" i="3"/>
  <c r="O229" i="3"/>
  <c r="P429" i="3"/>
  <c r="O429" i="3"/>
  <c r="P661" i="3"/>
  <c r="O661" i="3"/>
  <c r="P367" i="3"/>
  <c r="O367" i="3"/>
  <c r="P407" i="3"/>
  <c r="O407" i="3"/>
  <c r="P785" i="3"/>
  <c r="O785" i="3"/>
  <c r="P547" i="3"/>
  <c r="O547" i="3"/>
  <c r="P527" i="3"/>
  <c r="O527" i="3"/>
  <c r="P543" i="3"/>
  <c r="O543" i="3"/>
  <c r="P141" i="3"/>
  <c r="O141" i="3"/>
  <c r="P599" i="3"/>
  <c r="O599" i="3"/>
  <c r="P143" i="3"/>
  <c r="O143" i="3"/>
  <c r="P793" i="3"/>
  <c r="O793" i="3"/>
  <c r="P555" i="3"/>
  <c r="O555" i="3"/>
  <c r="P617" i="3"/>
  <c r="O617" i="3"/>
  <c r="P1023" i="3"/>
  <c r="O1023" i="3"/>
  <c r="P831" i="3"/>
  <c r="O831" i="3"/>
  <c r="P871" i="3"/>
  <c r="O871" i="3"/>
  <c r="P261" i="3"/>
  <c r="O261" i="3"/>
  <c r="P679" i="3"/>
  <c r="O679" i="3"/>
  <c r="P939" i="3"/>
  <c r="O939" i="3"/>
  <c r="P943" i="3"/>
  <c r="O943" i="3"/>
  <c r="P907" i="3"/>
  <c r="O907" i="3"/>
  <c r="P8" i="3"/>
  <c r="O8" i="3"/>
  <c r="P32" i="3"/>
  <c r="O32" i="3"/>
  <c r="P56" i="3"/>
  <c r="O56" i="3"/>
  <c r="P80" i="3"/>
  <c r="O80" i="3"/>
  <c r="P104" i="3"/>
  <c r="O104" i="3"/>
  <c r="P128" i="3"/>
  <c r="O128" i="3"/>
  <c r="P152" i="3"/>
  <c r="O152" i="3"/>
  <c r="P208" i="3"/>
  <c r="O208" i="3"/>
  <c r="P474" i="3"/>
  <c r="O474" i="3"/>
  <c r="P286" i="3"/>
  <c r="O286" i="3"/>
  <c r="P272" i="3"/>
  <c r="O272" i="3"/>
  <c r="P480" i="3"/>
  <c r="O480" i="3"/>
  <c r="P320" i="3"/>
  <c r="O320" i="3"/>
  <c r="P344" i="3"/>
  <c r="O344" i="3"/>
  <c r="P368" i="3"/>
  <c r="O368" i="3"/>
  <c r="P130" i="3"/>
  <c r="O130" i="3"/>
  <c r="P566" i="3"/>
  <c r="O566" i="3"/>
  <c r="P818" i="3"/>
  <c r="O818" i="3"/>
  <c r="P456" i="3"/>
  <c r="O456" i="3"/>
  <c r="P568" i="3"/>
  <c r="O568" i="3"/>
  <c r="P952" i="3"/>
  <c r="O952" i="3"/>
  <c r="P436" i="3"/>
  <c r="O436" i="3"/>
  <c r="P608" i="3"/>
  <c r="O608" i="3"/>
  <c r="P576" i="3"/>
  <c r="O576" i="3"/>
  <c r="P592" i="3"/>
  <c r="O592" i="3"/>
  <c r="P894" i="3"/>
  <c r="O894" i="3"/>
  <c r="P310" i="3"/>
  <c r="O310" i="3"/>
  <c r="P704" i="3"/>
  <c r="O704" i="3"/>
  <c r="P688" i="3"/>
  <c r="O688" i="3"/>
  <c r="P706" i="3"/>
  <c r="O706" i="3"/>
  <c r="P834" i="3"/>
  <c r="O834" i="3"/>
  <c r="P752" i="3"/>
  <c r="O752" i="3"/>
  <c r="P796" i="3"/>
  <c r="O796" i="3"/>
  <c r="P800" i="3"/>
  <c r="O800" i="3"/>
  <c r="P824" i="3"/>
  <c r="O824" i="3"/>
  <c r="P902" i="3"/>
  <c r="O902" i="3"/>
  <c r="P864" i="3"/>
  <c r="O864" i="3"/>
  <c r="P596" i="3"/>
  <c r="O596" i="3"/>
  <c r="P840" i="3"/>
  <c r="O840" i="3"/>
  <c r="P920" i="3"/>
  <c r="O920" i="3"/>
  <c r="P562" i="3"/>
  <c r="O562" i="3"/>
  <c r="P944" i="3"/>
  <c r="O944" i="3"/>
  <c r="P9" i="3"/>
  <c r="O9" i="3"/>
  <c r="P17" i="3"/>
  <c r="O17" i="3"/>
  <c r="P25" i="3"/>
  <c r="O25" i="3"/>
  <c r="P33" i="3"/>
  <c r="O33" i="3"/>
  <c r="P41" i="3"/>
  <c r="O41" i="3"/>
  <c r="P49" i="3"/>
  <c r="O49" i="3"/>
  <c r="P57" i="3"/>
  <c r="O57" i="3"/>
  <c r="P65" i="3"/>
  <c r="O65" i="3"/>
  <c r="P73" i="3"/>
  <c r="O73" i="3"/>
  <c r="P81" i="3"/>
  <c r="O81" i="3"/>
  <c r="P89" i="3"/>
  <c r="O89" i="3"/>
  <c r="P97" i="3"/>
  <c r="O97" i="3"/>
  <c r="P105" i="3"/>
  <c r="O105" i="3"/>
  <c r="P191" i="3"/>
  <c r="O191" i="3"/>
  <c r="P459" i="3"/>
  <c r="O459" i="3"/>
  <c r="P129" i="3"/>
  <c r="O129" i="3"/>
  <c r="P137" i="3"/>
  <c r="O137" i="3"/>
  <c r="P279" i="3"/>
  <c r="O279" i="3"/>
  <c r="P153" i="3"/>
  <c r="O153" i="3"/>
  <c r="P161" i="3"/>
  <c r="O161" i="3"/>
  <c r="P197" i="3"/>
  <c r="O197" i="3"/>
  <c r="P469" i="3"/>
  <c r="O469" i="3"/>
  <c r="P185" i="3"/>
  <c r="O185" i="3"/>
  <c r="P193" i="3"/>
  <c r="O193" i="3"/>
  <c r="P283" i="3"/>
  <c r="O283" i="3"/>
  <c r="P209" i="3"/>
  <c r="O209" i="3"/>
  <c r="P217" i="3"/>
  <c r="O217" i="3"/>
  <c r="P201" i="3"/>
  <c r="O201" i="3"/>
  <c r="P475" i="3"/>
  <c r="O475" i="3"/>
  <c r="P241" i="3"/>
  <c r="O241" i="3"/>
  <c r="P249" i="3"/>
  <c r="O249" i="3"/>
  <c r="P287" i="3"/>
  <c r="O287" i="3"/>
  <c r="P265" i="3"/>
  <c r="O265" i="3"/>
  <c r="P273" i="3"/>
  <c r="O273" i="3"/>
  <c r="P205" i="3"/>
  <c r="O205" i="3"/>
  <c r="P481" i="3"/>
  <c r="O481" i="3"/>
  <c r="P297" i="3"/>
  <c r="O297" i="3"/>
  <c r="P305" i="3"/>
  <c r="O305" i="3"/>
  <c r="P295" i="3"/>
  <c r="O295" i="3"/>
  <c r="P321" i="3"/>
  <c r="O321" i="3"/>
  <c r="P329" i="3"/>
  <c r="O329" i="3"/>
  <c r="P337" i="3"/>
  <c r="O337" i="3"/>
  <c r="P345" i="3"/>
  <c r="O345" i="3"/>
  <c r="P353" i="3"/>
  <c r="O353" i="3"/>
  <c r="P361" i="3"/>
  <c r="O361" i="3"/>
  <c r="P369" i="3"/>
  <c r="O369" i="3"/>
  <c r="P377" i="3"/>
  <c r="O377" i="3"/>
  <c r="P385" i="3"/>
  <c r="O385" i="3"/>
  <c r="P393" i="3"/>
  <c r="O393" i="3"/>
  <c r="P131" i="3"/>
  <c r="O131" i="3"/>
  <c r="P239" i="3"/>
  <c r="O239" i="3"/>
  <c r="P487" i="3"/>
  <c r="O487" i="3"/>
  <c r="P567" i="3"/>
  <c r="O567" i="3"/>
  <c r="P685" i="3"/>
  <c r="O685" i="3"/>
  <c r="P819" i="3"/>
  <c r="O819" i="3"/>
  <c r="P951" i="3"/>
  <c r="O951" i="3"/>
  <c r="P457" i="3"/>
  <c r="O457" i="3"/>
  <c r="P465" i="3"/>
  <c r="O465" i="3"/>
  <c r="P435" i="3"/>
  <c r="O435" i="3"/>
  <c r="P569" i="3"/>
  <c r="O569" i="3"/>
  <c r="P691" i="3"/>
  <c r="O691" i="3"/>
  <c r="P821" i="3"/>
  <c r="O821" i="3"/>
  <c r="P953" i="3"/>
  <c r="O953" i="3"/>
  <c r="P513" i="3"/>
  <c r="O513" i="3"/>
  <c r="P521" i="3"/>
  <c r="O521" i="3"/>
  <c r="P437" i="3"/>
  <c r="O437" i="3"/>
  <c r="P537" i="3"/>
  <c r="O537" i="3"/>
  <c r="P609" i="3"/>
  <c r="O609" i="3"/>
  <c r="P761" i="3"/>
  <c r="O761" i="3"/>
  <c r="P893" i="3"/>
  <c r="O893" i="3"/>
  <c r="P1015" i="3"/>
  <c r="O1015" i="3"/>
  <c r="P577" i="3"/>
  <c r="O577" i="3"/>
  <c r="P309" i="3"/>
  <c r="O309" i="3"/>
  <c r="P593" i="3"/>
  <c r="O593" i="3"/>
  <c r="P611" i="3"/>
  <c r="O611" i="3"/>
  <c r="P763" i="3"/>
  <c r="O763" i="3"/>
  <c r="P895" i="3"/>
  <c r="O895" i="3"/>
  <c r="P1017" i="3"/>
  <c r="O1017" i="3"/>
  <c r="P633" i="3"/>
  <c r="O633" i="3"/>
  <c r="P311" i="3"/>
  <c r="O311" i="3"/>
  <c r="P649" i="3"/>
  <c r="O649" i="3"/>
  <c r="P585" i="3"/>
  <c r="O585" i="3"/>
  <c r="P705" i="3"/>
  <c r="O705" i="3"/>
  <c r="P833" i="3"/>
  <c r="O833" i="3"/>
  <c r="P959" i="3"/>
  <c r="O959" i="3"/>
  <c r="P689" i="3"/>
  <c r="O689" i="3"/>
  <c r="P697" i="3"/>
  <c r="O697" i="3"/>
  <c r="P443" i="3"/>
  <c r="O443" i="3"/>
  <c r="P589" i="3"/>
  <c r="O589" i="3"/>
  <c r="P707" i="3"/>
  <c r="O707" i="3"/>
  <c r="P835" i="3"/>
  <c r="O835" i="3"/>
  <c r="P961" i="3"/>
  <c r="O961" i="3"/>
  <c r="P745" i="3"/>
  <c r="O745" i="3"/>
  <c r="P753" i="3"/>
  <c r="O753" i="3"/>
  <c r="P445" i="3"/>
  <c r="O445" i="3"/>
  <c r="P557" i="3"/>
  <c r="O557" i="3"/>
  <c r="P675" i="3"/>
  <c r="O675" i="3"/>
  <c r="P797" i="3"/>
  <c r="O797" i="3"/>
  <c r="P933" i="3"/>
  <c r="O933" i="3"/>
  <c r="P809" i="3"/>
  <c r="O809" i="3"/>
  <c r="P817" i="3"/>
  <c r="O817" i="3"/>
  <c r="P825" i="3"/>
  <c r="O825" i="3"/>
  <c r="P619" i="3"/>
  <c r="O619" i="3"/>
  <c r="P777" i="3"/>
  <c r="O777" i="3"/>
  <c r="P903" i="3"/>
  <c r="O903" i="3"/>
  <c r="P1025" i="3"/>
  <c r="O1025" i="3"/>
  <c r="P865" i="3"/>
  <c r="O865" i="3"/>
  <c r="P323" i="3"/>
  <c r="O323" i="3"/>
  <c r="P881" i="3"/>
  <c r="O881" i="3"/>
  <c r="P597" i="3"/>
  <c r="O597" i="3"/>
  <c r="P717" i="3"/>
  <c r="O717" i="3"/>
  <c r="P841" i="3"/>
  <c r="O841" i="3"/>
  <c r="P967" i="3"/>
  <c r="O967" i="3"/>
  <c r="P921" i="3"/>
  <c r="O921" i="3"/>
  <c r="P929" i="3"/>
  <c r="O929" i="3"/>
  <c r="P451" i="3"/>
  <c r="O451" i="3"/>
  <c r="P563" i="3"/>
  <c r="O563" i="3"/>
  <c r="P681" i="3"/>
  <c r="O681" i="3"/>
  <c r="P813" i="3"/>
  <c r="O813" i="3"/>
  <c r="P945" i="3"/>
  <c r="O945" i="3"/>
  <c r="P985" i="3"/>
  <c r="O985" i="3"/>
  <c r="P993" i="3"/>
  <c r="O993" i="3"/>
  <c r="P565" i="3"/>
  <c r="O565" i="3"/>
  <c r="P683" i="3"/>
  <c r="O683" i="3"/>
  <c r="P815" i="3"/>
  <c r="O815" i="3"/>
  <c r="P947" i="3"/>
  <c r="O947" i="3"/>
  <c r="P1033" i="3"/>
  <c r="O1033" i="3"/>
  <c r="P1041" i="3"/>
  <c r="O1041" i="3"/>
  <c r="P1049" i="3"/>
  <c r="O1049" i="3"/>
  <c r="P1057" i="3"/>
  <c r="O1057" i="3"/>
  <c r="P1065" i="3"/>
  <c r="O1065" i="3"/>
  <c r="P1073" i="3"/>
  <c r="O1073" i="3"/>
  <c r="P1081" i="3"/>
  <c r="O1081" i="3"/>
  <c r="P1089" i="3"/>
  <c r="O1089" i="3"/>
  <c r="P1097" i="3"/>
  <c r="O1097" i="3"/>
  <c r="P1105" i="3"/>
  <c r="O1105" i="3"/>
  <c r="P1113" i="3"/>
  <c r="O1113" i="3"/>
  <c r="P1121" i="3"/>
  <c r="O1121" i="3"/>
  <c r="P1129" i="3"/>
  <c r="O1129" i="3"/>
  <c r="P1137" i="3"/>
  <c r="O1137" i="3"/>
  <c r="P1145" i="3"/>
  <c r="O1145" i="3"/>
  <c r="P1153" i="3"/>
  <c r="O1153" i="3"/>
  <c r="P1161" i="3"/>
  <c r="O1161" i="3"/>
  <c r="P1169" i="3"/>
  <c r="O1169" i="3"/>
  <c r="P1177" i="3"/>
  <c r="O1177" i="3"/>
  <c r="P1185" i="3"/>
  <c r="O1185" i="3"/>
  <c r="P1193" i="3"/>
  <c r="O1193" i="3"/>
  <c r="P1201" i="3"/>
  <c r="O1201" i="3"/>
  <c r="P1209" i="3"/>
  <c r="O1209" i="3"/>
  <c r="P1217" i="3"/>
  <c r="O1217" i="3"/>
  <c r="P1225" i="3"/>
  <c r="O1225" i="3"/>
  <c r="P1233" i="3"/>
  <c r="O1233" i="3"/>
  <c r="P1241" i="3"/>
  <c r="O1241" i="3"/>
  <c r="P1249" i="3"/>
  <c r="O1249" i="3"/>
  <c r="P1257" i="3"/>
  <c r="O1257" i="3"/>
  <c r="P1265" i="3"/>
  <c r="O1265" i="3"/>
  <c r="P1273" i="3"/>
  <c r="O1273" i="3"/>
  <c r="P1281" i="3"/>
  <c r="O1281" i="3"/>
  <c r="P1289" i="3"/>
  <c r="O1289" i="3"/>
  <c r="P1297" i="3"/>
  <c r="O1297" i="3"/>
  <c r="P1305" i="3"/>
  <c r="O1305" i="3"/>
  <c r="P1313" i="3"/>
  <c r="O1313" i="3"/>
  <c r="P1321" i="3"/>
  <c r="O1321" i="3"/>
  <c r="P1329" i="3"/>
  <c r="O1329" i="3"/>
  <c r="P1337" i="3"/>
  <c r="O1337" i="3"/>
  <c r="P1345" i="3"/>
  <c r="O1345" i="3"/>
  <c r="P1353" i="3"/>
  <c r="O1353" i="3"/>
  <c r="P1361" i="3"/>
  <c r="O1361" i="3"/>
  <c r="P1369" i="3"/>
  <c r="O1369" i="3"/>
  <c r="P1377" i="3"/>
  <c r="O1377" i="3"/>
  <c r="P1385" i="3"/>
  <c r="O1385" i="3"/>
  <c r="P1393" i="3"/>
  <c r="O1393" i="3"/>
  <c r="P1401" i="3"/>
  <c r="O1401" i="3"/>
  <c r="P1409" i="3"/>
  <c r="O1409" i="3"/>
  <c r="P39" i="3"/>
  <c r="O39" i="3"/>
  <c r="P71" i="3"/>
  <c r="O71" i="3"/>
  <c r="P167" i="3"/>
  <c r="O167" i="3"/>
  <c r="P639" i="3"/>
  <c r="O639" i="3"/>
  <c r="P225" i="3"/>
  <c r="O225" i="3"/>
  <c r="P529" i="3"/>
  <c r="O529" i="3"/>
  <c r="P183" i="3"/>
  <c r="O183" i="3"/>
  <c r="P539" i="3"/>
  <c r="O539" i="3"/>
  <c r="P335" i="3"/>
  <c r="O335" i="3"/>
  <c r="P383" i="3"/>
  <c r="O383" i="3"/>
  <c r="P545" i="3"/>
  <c r="O545" i="3"/>
  <c r="P463" i="3"/>
  <c r="O463" i="3"/>
  <c r="P913" i="3"/>
  <c r="O913" i="3"/>
  <c r="P535" i="3"/>
  <c r="O535" i="3"/>
  <c r="P851" i="3"/>
  <c r="O851" i="3"/>
  <c r="P251" i="3"/>
  <c r="O251" i="3"/>
  <c r="P989" i="3"/>
  <c r="O989" i="3"/>
  <c r="P253" i="3"/>
  <c r="O253" i="3"/>
  <c r="P923" i="3"/>
  <c r="O923" i="3"/>
  <c r="P673" i="3"/>
  <c r="O673" i="3"/>
  <c r="P751" i="3"/>
  <c r="O751" i="3"/>
  <c r="P775" i="3"/>
  <c r="O775" i="3"/>
  <c r="P807" i="3"/>
  <c r="O807" i="3"/>
  <c r="P737" i="3"/>
  <c r="O737" i="3"/>
  <c r="P155" i="3"/>
  <c r="O155" i="3"/>
  <c r="P561" i="3"/>
  <c r="O561" i="3"/>
  <c r="P935" i="3"/>
  <c r="O935" i="3"/>
  <c r="O781" i="3"/>
  <c r="P781" i="3"/>
  <c r="P24" i="3"/>
  <c r="O24" i="3"/>
  <c r="P48" i="3"/>
  <c r="O48" i="3"/>
  <c r="P64" i="3"/>
  <c r="O64" i="3"/>
  <c r="P88" i="3"/>
  <c r="O88" i="3"/>
  <c r="P190" i="3"/>
  <c r="O190" i="3"/>
  <c r="P136" i="3"/>
  <c r="O136" i="3"/>
  <c r="P160" i="3"/>
  <c r="O160" i="3"/>
  <c r="P468" i="3"/>
  <c r="O468" i="3"/>
  <c r="P282" i="3"/>
  <c r="O282" i="3"/>
  <c r="P200" i="3"/>
  <c r="O200" i="3"/>
  <c r="P240" i="3"/>
  <c r="O240" i="3"/>
  <c r="P264" i="3"/>
  <c r="O264" i="3"/>
  <c r="P296" i="3"/>
  <c r="O296" i="3"/>
  <c r="P294" i="3"/>
  <c r="O294" i="3"/>
  <c r="P336" i="3"/>
  <c r="O336" i="3"/>
  <c r="P360" i="3"/>
  <c r="O360" i="3"/>
  <c r="P384" i="3"/>
  <c r="O384" i="3"/>
  <c r="P950" i="3"/>
  <c r="O950" i="3"/>
  <c r="P434" i="3"/>
  <c r="O434" i="3"/>
  <c r="P820" i="3"/>
  <c r="O820" i="3"/>
  <c r="P520" i="3"/>
  <c r="O520" i="3"/>
  <c r="P760" i="3"/>
  <c r="O760" i="3"/>
  <c r="P1014" i="3"/>
  <c r="O1014" i="3"/>
  <c r="P610" i="3"/>
  <c r="O610" i="3"/>
  <c r="P1016" i="3"/>
  <c r="O1016" i="3"/>
  <c r="P648" i="3"/>
  <c r="O648" i="3"/>
  <c r="P832" i="3"/>
  <c r="O832" i="3"/>
  <c r="P696" i="3"/>
  <c r="O696" i="3"/>
  <c r="P588" i="3"/>
  <c r="O588" i="3"/>
  <c r="P960" i="3"/>
  <c r="O960" i="3"/>
  <c r="P444" i="3"/>
  <c r="O444" i="3"/>
  <c r="P674" i="3"/>
  <c r="O674" i="3"/>
  <c r="P808" i="3"/>
  <c r="O808" i="3"/>
  <c r="P618" i="3"/>
  <c r="O618" i="3"/>
  <c r="P1024" i="3"/>
  <c r="O1024" i="3"/>
  <c r="P880" i="3"/>
  <c r="O880" i="3"/>
  <c r="P716" i="3"/>
  <c r="O716" i="3"/>
  <c r="P966" i="3"/>
  <c r="O966" i="3"/>
  <c r="P450" i="3"/>
  <c r="O450" i="3"/>
  <c r="P680" i="3"/>
  <c r="O680" i="3"/>
  <c r="P812" i="3"/>
  <c r="O812" i="3"/>
  <c r="P10" i="3"/>
  <c r="O10" i="3"/>
  <c r="P18" i="3"/>
  <c r="O18" i="3"/>
  <c r="P26" i="3"/>
  <c r="O26" i="3"/>
  <c r="P34" i="3"/>
  <c r="O34" i="3"/>
  <c r="P42" i="3"/>
  <c r="O42" i="3"/>
  <c r="P50" i="3"/>
  <c r="O50" i="3"/>
  <c r="P58" i="3"/>
  <c r="O58" i="3"/>
  <c r="P66" i="3"/>
  <c r="O66" i="3"/>
  <c r="P74" i="3"/>
  <c r="O74" i="3"/>
  <c r="P82" i="3"/>
  <c r="O82" i="3"/>
  <c r="P90" i="3"/>
  <c r="O90" i="3"/>
  <c r="P98" i="3"/>
  <c r="O98" i="3"/>
  <c r="P106" i="3"/>
  <c r="O106" i="3"/>
  <c r="P214" i="3"/>
  <c r="O214" i="3"/>
  <c r="P122" i="3"/>
  <c r="O122" i="3"/>
  <c r="P630" i="3"/>
  <c r="O630" i="3"/>
  <c r="P168" i="3"/>
  <c r="O168" i="3"/>
  <c r="P410" i="3"/>
  <c r="O410" i="3"/>
  <c r="P514" i="3"/>
  <c r="O514" i="3"/>
  <c r="P112" i="3"/>
  <c r="O112" i="3"/>
  <c r="P222" i="3"/>
  <c r="O222" i="3"/>
  <c r="P178" i="3"/>
  <c r="O178" i="3"/>
  <c r="P640" i="3"/>
  <c r="O640" i="3"/>
  <c r="P172" i="3"/>
  <c r="O172" i="3"/>
  <c r="P416" i="3"/>
  <c r="O416" i="3"/>
  <c r="P524" i="3"/>
  <c r="O524" i="3"/>
  <c r="P116" i="3"/>
  <c r="O116" i="3"/>
  <c r="P226" i="3"/>
  <c r="O226" i="3"/>
  <c r="P234" i="3"/>
  <c r="O234" i="3"/>
  <c r="P646" i="3"/>
  <c r="O646" i="3"/>
  <c r="P176" i="3"/>
  <c r="O176" i="3"/>
  <c r="P424" i="3"/>
  <c r="O424" i="3"/>
  <c r="P530" i="3"/>
  <c r="O530" i="3"/>
  <c r="P120" i="3"/>
  <c r="O120" i="3"/>
  <c r="P230" i="3"/>
  <c r="O230" i="3"/>
  <c r="P290" i="3"/>
  <c r="O290" i="3"/>
  <c r="P656" i="3"/>
  <c r="O656" i="3"/>
  <c r="P186" i="3"/>
  <c r="O186" i="3"/>
  <c r="P430" i="3"/>
  <c r="O430" i="3"/>
  <c r="P540" i="3"/>
  <c r="O540" i="3"/>
  <c r="P330" i="3"/>
  <c r="O330" i="3"/>
  <c r="P338" i="3"/>
  <c r="O338" i="3"/>
  <c r="P346" i="3"/>
  <c r="O346" i="3"/>
  <c r="P354" i="3"/>
  <c r="O354" i="3"/>
  <c r="P362" i="3"/>
  <c r="O362" i="3"/>
  <c r="P370" i="3"/>
  <c r="O370" i="3"/>
  <c r="P378" i="3"/>
  <c r="O378" i="3"/>
  <c r="P386" i="3"/>
  <c r="O386" i="3"/>
  <c r="P394" i="3"/>
  <c r="O394" i="3"/>
  <c r="P402" i="3"/>
  <c r="O402" i="3"/>
  <c r="P298" i="3"/>
  <c r="O298" i="3"/>
  <c r="P418" i="3"/>
  <c r="O418" i="3"/>
  <c r="P426" i="3"/>
  <c r="O426" i="3"/>
  <c r="P722" i="3"/>
  <c r="O722" i="3"/>
  <c r="P846" i="3"/>
  <c r="O846" i="3"/>
  <c r="P972" i="3"/>
  <c r="O972" i="3"/>
  <c r="P134" i="3"/>
  <c r="O134" i="3"/>
  <c r="P242" i="3"/>
  <c r="O242" i="3"/>
  <c r="P488" i="3"/>
  <c r="O488" i="3"/>
  <c r="P482" i="3"/>
  <c r="O482" i="3"/>
  <c r="P724" i="3"/>
  <c r="O724" i="3"/>
  <c r="P848" i="3"/>
  <c r="O848" i="3"/>
  <c r="P974" i="3"/>
  <c r="O974" i="3"/>
  <c r="P138" i="3"/>
  <c r="O138" i="3"/>
  <c r="P246" i="3"/>
  <c r="O246" i="3"/>
  <c r="P490" i="3"/>
  <c r="O490" i="3"/>
  <c r="P548" i="3"/>
  <c r="O548" i="3"/>
  <c r="P666" i="3"/>
  <c r="O666" i="3"/>
  <c r="P788" i="3"/>
  <c r="O788" i="3"/>
  <c r="P914" i="3"/>
  <c r="O914" i="3"/>
  <c r="P570" i="3"/>
  <c r="O570" i="3"/>
  <c r="P578" i="3"/>
  <c r="O578" i="3"/>
  <c r="P586" i="3"/>
  <c r="O586" i="3"/>
  <c r="P550" i="3"/>
  <c r="O550" i="3"/>
  <c r="P668" i="3"/>
  <c r="O668" i="3"/>
  <c r="P790" i="3"/>
  <c r="O790" i="3"/>
  <c r="P916" i="3"/>
  <c r="O916" i="3"/>
  <c r="P626" i="3"/>
  <c r="O626" i="3"/>
  <c r="P634" i="3"/>
  <c r="O634" i="3"/>
  <c r="P642" i="3"/>
  <c r="O642" i="3"/>
  <c r="P650" i="3"/>
  <c r="O650" i="3"/>
  <c r="P658" i="3"/>
  <c r="O658" i="3"/>
  <c r="P730" i="3"/>
  <c r="O730" i="3"/>
  <c r="P854" i="3"/>
  <c r="O854" i="3"/>
  <c r="P990" i="3"/>
  <c r="O990" i="3"/>
  <c r="P144" i="3"/>
  <c r="O144" i="3"/>
  <c r="P254" i="3"/>
  <c r="O254" i="3"/>
  <c r="P496" i="3"/>
  <c r="O496" i="3"/>
  <c r="P714" i="3"/>
  <c r="O714" i="3"/>
  <c r="P732" i="3"/>
  <c r="O732" i="3"/>
  <c r="P856" i="3"/>
  <c r="O856" i="3"/>
  <c r="P994" i="3"/>
  <c r="O994" i="3"/>
  <c r="P146" i="3"/>
  <c r="O146" i="3"/>
  <c r="P256" i="3"/>
  <c r="O256" i="3"/>
  <c r="P498" i="3"/>
  <c r="O498" i="3"/>
  <c r="O590" i="3"/>
  <c r="P590" i="3"/>
  <c r="P710" i="3"/>
  <c r="O710" i="3"/>
  <c r="P836" i="3"/>
  <c r="O836" i="3"/>
  <c r="P962" i="3"/>
  <c r="O962" i="3"/>
  <c r="P802" i="3"/>
  <c r="O802" i="3"/>
  <c r="P810" i="3"/>
  <c r="O810" i="3"/>
  <c r="P446" i="3"/>
  <c r="O446" i="3"/>
  <c r="P558" i="3"/>
  <c r="O558" i="3"/>
  <c r="P676" i="3"/>
  <c r="O676" i="3"/>
  <c r="P798" i="3"/>
  <c r="O798" i="3"/>
  <c r="P936" i="3"/>
  <c r="O936" i="3"/>
  <c r="P858" i="3"/>
  <c r="O858" i="3"/>
  <c r="P866" i="3"/>
  <c r="O866" i="3"/>
  <c r="P874" i="3"/>
  <c r="O874" i="3"/>
  <c r="P882" i="3"/>
  <c r="O882" i="3"/>
  <c r="P890" i="3"/>
  <c r="O890" i="3"/>
  <c r="P738" i="3"/>
  <c r="O738" i="3"/>
  <c r="P872" i="3"/>
  <c r="O872" i="3"/>
  <c r="P1002" i="3"/>
  <c r="O1002" i="3"/>
  <c r="P158" i="3"/>
  <c r="O158" i="3"/>
  <c r="P266" i="3"/>
  <c r="O266" i="3"/>
  <c r="P504" i="3"/>
  <c r="O504" i="3"/>
  <c r="P600" i="3"/>
  <c r="O600" i="3"/>
  <c r="P718" i="3"/>
  <c r="O718" i="3"/>
  <c r="P842" i="3"/>
  <c r="O842" i="3"/>
  <c r="P31" i="3"/>
  <c r="O31" i="3"/>
  <c r="P87" i="3"/>
  <c r="O87" i="3"/>
  <c r="P111" i="3"/>
  <c r="O111" i="3"/>
  <c r="P415" i="3"/>
  <c r="O415" i="3"/>
  <c r="P645" i="3"/>
  <c r="O645" i="3"/>
  <c r="P655" i="3"/>
  <c r="O655" i="3"/>
  <c r="P233" i="3"/>
  <c r="O233" i="3"/>
  <c r="P343" i="3"/>
  <c r="O343" i="3"/>
  <c r="P375" i="3"/>
  <c r="O375" i="3"/>
  <c r="P433" i="3"/>
  <c r="O433" i="3"/>
  <c r="P665" i="3"/>
  <c r="O665" i="3"/>
  <c r="P519" i="3"/>
  <c r="O519" i="3"/>
  <c r="P727" i="3"/>
  <c r="O727" i="3"/>
  <c r="P493" i="3"/>
  <c r="O493" i="3"/>
  <c r="P553" i="3"/>
  <c r="O553" i="3"/>
  <c r="P795" i="3"/>
  <c r="O795" i="3"/>
  <c r="P767" i="3"/>
  <c r="O767" i="3"/>
  <c r="P823" i="3"/>
  <c r="O823" i="3"/>
  <c r="P805" i="3"/>
  <c r="O805" i="3"/>
  <c r="P927" i="3"/>
  <c r="O927" i="3"/>
  <c r="P623" i="3"/>
  <c r="O623" i="3"/>
  <c r="P16" i="3"/>
  <c r="O16" i="3"/>
  <c r="P40" i="3"/>
  <c r="O40" i="3"/>
  <c r="P72" i="3"/>
  <c r="O72" i="3"/>
  <c r="P96" i="3"/>
  <c r="O96" i="3"/>
  <c r="P458" i="3"/>
  <c r="O458" i="3"/>
  <c r="P278" i="3"/>
  <c r="O278" i="3"/>
  <c r="P196" i="3"/>
  <c r="O196" i="3"/>
  <c r="P184" i="3"/>
  <c r="O184" i="3"/>
  <c r="P192" i="3"/>
  <c r="O192" i="3"/>
  <c r="P216" i="3"/>
  <c r="O216" i="3"/>
  <c r="P248" i="3"/>
  <c r="O248" i="3"/>
  <c r="P204" i="3"/>
  <c r="O204" i="3"/>
  <c r="P304" i="3"/>
  <c r="O304" i="3"/>
  <c r="P328" i="3"/>
  <c r="O328" i="3"/>
  <c r="P352" i="3"/>
  <c r="O352" i="3"/>
  <c r="P376" i="3"/>
  <c r="O376" i="3"/>
  <c r="P392" i="3"/>
  <c r="O392" i="3"/>
  <c r="P238" i="3"/>
  <c r="O238" i="3"/>
  <c r="P486" i="3"/>
  <c r="O486" i="3"/>
  <c r="P684" i="3"/>
  <c r="O684" i="3"/>
  <c r="P464" i="3"/>
  <c r="O464" i="3"/>
  <c r="P690" i="3"/>
  <c r="O690" i="3"/>
  <c r="P512" i="3"/>
  <c r="O512" i="3"/>
  <c r="P536" i="3"/>
  <c r="O536" i="3"/>
  <c r="P892" i="3"/>
  <c r="O892" i="3"/>
  <c r="P308" i="3"/>
  <c r="O308" i="3"/>
  <c r="P762" i="3"/>
  <c r="O762" i="3"/>
  <c r="P632" i="3"/>
  <c r="O632" i="3"/>
  <c r="P584" i="3"/>
  <c r="O584" i="3"/>
  <c r="P958" i="3"/>
  <c r="O958" i="3"/>
  <c r="P442" i="3"/>
  <c r="O442" i="3"/>
  <c r="P744" i="3"/>
  <c r="O744" i="3"/>
  <c r="P556" i="3"/>
  <c r="O556" i="3"/>
  <c r="P932" i="3"/>
  <c r="O932" i="3"/>
  <c r="P816" i="3"/>
  <c r="O816" i="3"/>
  <c r="P776" i="3"/>
  <c r="O776" i="3"/>
  <c r="P322" i="3"/>
  <c r="O322" i="3"/>
  <c r="P928" i="3"/>
  <c r="O928" i="3"/>
  <c r="P3" i="3"/>
  <c r="O3" i="3"/>
  <c r="P11" i="3"/>
  <c r="O11" i="3"/>
  <c r="O19" i="3"/>
  <c r="P19" i="3"/>
  <c r="O27" i="3"/>
  <c r="P27" i="3"/>
  <c r="P35" i="3"/>
  <c r="O35" i="3"/>
  <c r="P43" i="3"/>
  <c r="O43" i="3"/>
  <c r="P51" i="3"/>
  <c r="O51" i="3"/>
  <c r="P59" i="3"/>
  <c r="O59" i="3"/>
  <c r="P67" i="3"/>
  <c r="O67" i="3"/>
  <c r="P75" i="3"/>
  <c r="O75" i="3"/>
  <c r="P83" i="3"/>
  <c r="O83" i="3"/>
  <c r="P91" i="3"/>
  <c r="O91" i="3"/>
  <c r="P99" i="3"/>
  <c r="O99" i="3"/>
  <c r="P107" i="3"/>
  <c r="O107" i="3"/>
  <c r="P215" i="3"/>
  <c r="O215" i="3"/>
  <c r="P123" i="3"/>
  <c r="O123" i="3"/>
  <c r="P631" i="3"/>
  <c r="O631" i="3"/>
  <c r="P169" i="3"/>
  <c r="O169" i="3"/>
  <c r="P411" i="3"/>
  <c r="O411" i="3"/>
  <c r="P515" i="3"/>
  <c r="O515" i="3"/>
  <c r="P113" i="3"/>
  <c r="O113" i="3"/>
  <c r="P223" i="3"/>
  <c r="O223" i="3"/>
  <c r="P179" i="3"/>
  <c r="O179" i="3"/>
  <c r="P641" i="3"/>
  <c r="O641" i="3"/>
  <c r="P173" i="3"/>
  <c r="O173" i="3"/>
  <c r="P417" i="3"/>
  <c r="O417" i="3"/>
  <c r="P525" i="3"/>
  <c r="O525" i="3"/>
  <c r="O117" i="3"/>
  <c r="P117" i="3"/>
  <c r="P227" i="3"/>
  <c r="O227" i="3"/>
  <c r="P235" i="3"/>
  <c r="O235" i="3"/>
  <c r="P647" i="3"/>
  <c r="O647" i="3"/>
  <c r="P177" i="3"/>
  <c r="O177" i="3"/>
  <c r="P425" i="3"/>
  <c r="O425" i="3"/>
  <c r="P531" i="3"/>
  <c r="O531" i="3"/>
  <c r="P121" i="3"/>
  <c r="O121" i="3"/>
  <c r="P231" i="3"/>
  <c r="O231" i="3"/>
  <c r="P291" i="3"/>
  <c r="O291" i="3"/>
  <c r="P657" i="3"/>
  <c r="O657" i="3"/>
  <c r="P187" i="3"/>
  <c r="O187" i="3"/>
  <c r="P431" i="3"/>
  <c r="O431" i="3"/>
  <c r="P541" i="3"/>
  <c r="O541" i="3"/>
  <c r="P331" i="3"/>
  <c r="O331" i="3"/>
  <c r="P339" i="3"/>
  <c r="O339" i="3"/>
  <c r="P347" i="3"/>
  <c r="O347" i="3"/>
  <c r="P355" i="3"/>
  <c r="O355" i="3"/>
  <c r="P363" i="3"/>
  <c r="O363" i="3"/>
  <c r="P371" i="3"/>
  <c r="O371" i="3"/>
  <c r="P379" i="3"/>
  <c r="O379" i="3"/>
  <c r="P387" i="3"/>
  <c r="O387" i="3"/>
  <c r="P395" i="3"/>
  <c r="O395" i="3"/>
  <c r="P403" i="3"/>
  <c r="O403" i="3"/>
  <c r="P299" i="3"/>
  <c r="O299" i="3"/>
  <c r="P419" i="3"/>
  <c r="O419" i="3"/>
  <c r="P427" i="3"/>
  <c r="O427" i="3"/>
  <c r="P723" i="3"/>
  <c r="O723" i="3"/>
  <c r="P847" i="3"/>
  <c r="O847" i="3"/>
  <c r="P973" i="3"/>
  <c r="O973" i="3"/>
  <c r="P135" i="3"/>
  <c r="O135" i="3"/>
  <c r="P243" i="3"/>
  <c r="O243" i="3"/>
  <c r="P489" i="3"/>
  <c r="O489" i="3"/>
  <c r="P483" i="3"/>
  <c r="O483" i="3"/>
  <c r="P725" i="3"/>
  <c r="O725" i="3"/>
  <c r="P849" i="3"/>
  <c r="O849" i="3"/>
  <c r="P975" i="3"/>
  <c r="O975" i="3"/>
  <c r="P139" i="3"/>
  <c r="O139" i="3"/>
  <c r="P247" i="3"/>
  <c r="O247" i="3"/>
  <c r="P491" i="3"/>
  <c r="O491" i="3"/>
  <c r="P549" i="3"/>
  <c r="O549" i="3"/>
  <c r="P667" i="3"/>
  <c r="O667" i="3"/>
  <c r="P789" i="3"/>
  <c r="O789" i="3"/>
  <c r="P915" i="3"/>
  <c r="O915" i="3"/>
  <c r="P579" i="3"/>
  <c r="O579" i="3"/>
  <c r="P587" i="3"/>
  <c r="O587" i="3"/>
  <c r="P551" i="3"/>
  <c r="O551" i="3"/>
  <c r="P669" i="3"/>
  <c r="O669" i="3"/>
  <c r="P791" i="3"/>
  <c r="O791" i="3"/>
  <c r="P917" i="3"/>
  <c r="O917" i="3"/>
  <c r="P635" i="3"/>
  <c r="O635" i="3"/>
  <c r="P643" i="3"/>
  <c r="O643" i="3"/>
  <c r="P651" i="3"/>
  <c r="O651" i="3"/>
  <c r="P659" i="3"/>
  <c r="O659" i="3"/>
  <c r="P731" i="3"/>
  <c r="O731" i="3"/>
  <c r="P855" i="3"/>
  <c r="O855" i="3"/>
  <c r="P991" i="3"/>
  <c r="O991" i="3"/>
  <c r="P145" i="3"/>
  <c r="O145" i="3"/>
  <c r="P255" i="3"/>
  <c r="O255" i="3"/>
  <c r="P497" i="3"/>
  <c r="O497" i="3"/>
  <c r="P715" i="3"/>
  <c r="O715" i="3"/>
  <c r="P733" i="3"/>
  <c r="O733" i="3"/>
  <c r="P857" i="3"/>
  <c r="O857" i="3"/>
  <c r="P995" i="3"/>
  <c r="O995" i="3"/>
  <c r="P147" i="3"/>
  <c r="O147" i="3"/>
  <c r="P257" i="3"/>
  <c r="O257" i="3"/>
  <c r="P499" i="3"/>
  <c r="O499" i="3"/>
  <c r="P591" i="3"/>
  <c r="O591" i="3"/>
  <c r="P711" i="3"/>
  <c r="O711" i="3"/>
  <c r="P837" i="3"/>
  <c r="O837" i="3"/>
  <c r="P963" i="3"/>
  <c r="O963" i="3"/>
  <c r="P803" i="3"/>
  <c r="O803" i="3"/>
  <c r="P811" i="3"/>
  <c r="O811" i="3"/>
  <c r="P447" i="3"/>
  <c r="O447" i="3"/>
  <c r="P559" i="3"/>
  <c r="O559" i="3"/>
  <c r="P677" i="3"/>
  <c r="O677" i="3"/>
  <c r="P799" i="3"/>
  <c r="O799" i="3"/>
  <c r="P937" i="3"/>
  <c r="O937" i="3"/>
  <c r="P867" i="3"/>
  <c r="O867" i="3"/>
  <c r="P875" i="3"/>
  <c r="O875" i="3"/>
  <c r="P883" i="3"/>
  <c r="O883" i="3"/>
  <c r="P891" i="3"/>
  <c r="O891" i="3"/>
  <c r="P739" i="3"/>
  <c r="O739" i="3"/>
  <c r="P873" i="3"/>
  <c r="O873" i="3"/>
  <c r="P1003" i="3"/>
  <c r="O1003" i="3"/>
  <c r="P159" i="3"/>
  <c r="O159" i="3"/>
  <c r="P267" i="3"/>
  <c r="O267" i="3"/>
  <c r="P505" i="3"/>
  <c r="O505" i="3"/>
  <c r="P601" i="3"/>
  <c r="O601" i="3"/>
  <c r="P719" i="3"/>
  <c r="O719" i="3"/>
  <c r="P843" i="3"/>
  <c r="O843" i="3"/>
  <c r="P954" i="3"/>
  <c r="O954" i="3"/>
  <c r="P572" i="3"/>
  <c r="O572" i="3"/>
  <c r="P580" i="3"/>
  <c r="O580" i="3"/>
  <c r="P438" i="3"/>
  <c r="O438" i="3"/>
  <c r="P582" i="3"/>
  <c r="O582" i="3"/>
  <c r="P700" i="3"/>
  <c r="O700" i="3"/>
  <c r="P828" i="3"/>
  <c r="O828" i="3"/>
  <c r="P956" i="3"/>
  <c r="O956" i="3"/>
  <c r="P628" i="3"/>
  <c r="O628" i="3"/>
  <c r="P636" i="3"/>
  <c r="O636" i="3"/>
  <c r="P440" i="3"/>
  <c r="O440" i="3"/>
  <c r="P652" i="3"/>
  <c r="O652" i="3"/>
  <c r="P612" i="3"/>
  <c r="O612" i="3"/>
  <c r="P768" i="3"/>
  <c r="O768" i="3"/>
  <c r="P896" i="3"/>
  <c r="O896" i="3"/>
  <c r="P1018" i="3"/>
  <c r="O1018" i="3"/>
  <c r="P692" i="3"/>
  <c r="O692" i="3"/>
  <c r="P312" i="3"/>
  <c r="O312" i="3"/>
  <c r="P708" i="3"/>
  <c r="O708" i="3"/>
  <c r="P614" i="3"/>
  <c r="O614" i="3"/>
  <c r="P770" i="3"/>
  <c r="O770" i="3"/>
  <c r="P898" i="3"/>
  <c r="O898" i="3"/>
  <c r="P1020" i="3"/>
  <c r="O1020" i="3"/>
  <c r="P748" i="3"/>
  <c r="O748" i="3"/>
  <c r="P314" i="3"/>
  <c r="O314" i="3"/>
  <c r="P764" i="3"/>
  <c r="O764" i="3"/>
  <c r="P772" i="3"/>
  <c r="O772" i="3"/>
  <c r="P734" i="3"/>
  <c r="O734" i="3"/>
  <c r="P862" i="3"/>
  <c r="O862" i="3"/>
  <c r="P996" i="3"/>
  <c r="O996" i="3"/>
  <c r="P148" i="3"/>
  <c r="O148" i="3"/>
  <c r="P258" i="3"/>
  <c r="O258" i="3"/>
  <c r="P500" i="3"/>
  <c r="O500" i="3"/>
  <c r="P594" i="3"/>
  <c r="O594" i="3"/>
  <c r="P712" i="3"/>
  <c r="O712" i="3"/>
  <c r="P838" i="3"/>
  <c r="O838" i="3"/>
  <c r="P964" i="3"/>
  <c r="O964" i="3"/>
  <c r="P860" i="3"/>
  <c r="O860" i="3"/>
  <c r="P868" i="3"/>
  <c r="O868" i="3"/>
  <c r="P448" i="3"/>
  <c r="O448" i="3"/>
  <c r="P884" i="3"/>
  <c r="O884" i="3"/>
  <c r="P620" i="3"/>
  <c r="O620" i="3"/>
  <c r="P778" i="3"/>
  <c r="O778" i="3"/>
  <c r="P904" i="3"/>
  <c r="O904" i="3"/>
  <c r="P1026" i="3"/>
  <c r="O1026" i="3"/>
  <c r="P924" i="3"/>
  <c r="O924" i="3"/>
  <c r="P326" i="3"/>
  <c r="O326" i="3"/>
  <c r="P940" i="3"/>
  <c r="O940" i="3"/>
  <c r="P948" i="3"/>
  <c r="O948" i="3"/>
  <c r="P740" i="3"/>
  <c r="O740" i="3"/>
  <c r="P876" i="3"/>
  <c r="O876" i="3"/>
  <c r="P23" i="3"/>
  <c r="O23" i="3"/>
  <c r="P63" i="3"/>
  <c r="O63" i="3"/>
  <c r="P103" i="3"/>
  <c r="O103" i="3"/>
  <c r="P219" i="3"/>
  <c r="O219" i="3"/>
  <c r="P523" i="3"/>
  <c r="O523" i="3"/>
  <c r="P175" i="3"/>
  <c r="O175" i="3"/>
  <c r="P263" i="3"/>
  <c r="O263" i="3"/>
  <c r="P319" i="3"/>
  <c r="O319" i="3"/>
  <c r="P359" i="3"/>
  <c r="O359" i="3"/>
  <c r="O391" i="3"/>
  <c r="P391" i="3"/>
  <c r="P663" i="3"/>
  <c r="O663" i="3"/>
  <c r="P787" i="3"/>
  <c r="O787" i="3"/>
  <c r="P729" i="3"/>
  <c r="O729" i="3"/>
  <c r="P495" i="3"/>
  <c r="O495" i="3"/>
  <c r="P695" i="3"/>
  <c r="O695" i="3"/>
  <c r="P931" i="3"/>
  <c r="O931" i="3"/>
  <c r="P901" i="3"/>
  <c r="O901" i="3"/>
  <c r="P317" i="3"/>
  <c r="O317" i="3"/>
  <c r="P503" i="3"/>
  <c r="O503" i="3"/>
  <c r="P12" i="3"/>
  <c r="O12" i="3"/>
  <c r="P28" i="3"/>
  <c r="O28" i="3"/>
  <c r="P44" i="3"/>
  <c r="O44" i="3"/>
  <c r="P52" i="3"/>
  <c r="O52" i="3"/>
  <c r="P68" i="3"/>
  <c r="O68" i="3"/>
  <c r="P84" i="3"/>
  <c r="O84" i="3"/>
  <c r="P100" i="3"/>
  <c r="O100" i="3"/>
  <c r="P274" i="3"/>
  <c r="O274" i="3"/>
  <c r="P132" i="3"/>
  <c r="O132" i="3"/>
  <c r="P466" i="3"/>
  <c r="O466" i="3"/>
  <c r="P164" i="3"/>
  <c r="O164" i="3"/>
  <c r="P180" i="3"/>
  <c r="O180" i="3"/>
  <c r="P198" i="3"/>
  <c r="O198" i="3"/>
  <c r="P212" i="3"/>
  <c r="O212" i="3"/>
  <c r="P220" i="3"/>
  <c r="O220" i="3"/>
  <c r="P236" i="3"/>
  <c r="O236" i="3"/>
  <c r="P202" i="3"/>
  <c r="O202" i="3"/>
  <c r="P268" i="3"/>
  <c r="O268" i="3"/>
  <c r="P276" i="3"/>
  <c r="O276" i="3"/>
  <c r="P292" i="3"/>
  <c r="O292" i="3"/>
  <c r="P210" i="3"/>
  <c r="O210" i="3"/>
  <c r="P324" i="3"/>
  <c r="O324" i="3"/>
  <c r="P348" i="3"/>
  <c r="O348" i="3"/>
  <c r="P380" i="3"/>
  <c r="O380" i="3"/>
  <c r="P388" i="3"/>
  <c r="O388" i="3"/>
  <c r="P404" i="3"/>
  <c r="O404" i="3"/>
  <c r="P420" i="3"/>
  <c r="O420" i="3"/>
  <c r="P604" i="3"/>
  <c r="O604" i="3"/>
  <c r="P886" i="3"/>
  <c r="O886" i="3"/>
  <c r="P460" i="3"/>
  <c r="O460" i="3"/>
  <c r="P476" i="3"/>
  <c r="O476" i="3"/>
  <c r="P606" i="3"/>
  <c r="O606" i="3"/>
  <c r="P888" i="3"/>
  <c r="O888" i="3"/>
  <c r="P516" i="3"/>
  <c r="O516" i="3"/>
  <c r="P532" i="3"/>
  <c r="O532" i="3"/>
  <c r="P698" i="3"/>
  <c r="O698" i="3"/>
  <c r="P5" i="3"/>
  <c r="O5" i="3"/>
  <c r="P13" i="3"/>
  <c r="O13" i="3"/>
  <c r="P29" i="3"/>
  <c r="O29" i="3"/>
  <c r="P45" i="3"/>
  <c r="O45" i="3"/>
  <c r="P61" i="3"/>
  <c r="O61" i="3"/>
  <c r="P85" i="3"/>
  <c r="O85" i="3"/>
  <c r="P109" i="3"/>
  <c r="O109" i="3"/>
  <c r="P133" i="3"/>
  <c r="O133" i="3"/>
  <c r="P467" i="3"/>
  <c r="O467" i="3"/>
  <c r="P165" i="3"/>
  <c r="O165" i="3"/>
  <c r="P189" i="3"/>
  <c r="O189" i="3"/>
  <c r="P473" i="3"/>
  <c r="O473" i="3"/>
  <c r="P221" i="3"/>
  <c r="O221" i="3"/>
  <c r="P285" i="3"/>
  <c r="O285" i="3"/>
  <c r="P237" i="3"/>
  <c r="O237" i="3"/>
  <c r="P245" i="3"/>
  <c r="O245" i="3"/>
  <c r="P479" i="3"/>
  <c r="O479" i="3"/>
  <c r="P269" i="3"/>
  <c r="O269" i="3"/>
  <c r="P277" i="3"/>
  <c r="O277" i="3"/>
  <c r="P289" i="3"/>
  <c r="O289" i="3"/>
  <c r="P293" i="3"/>
  <c r="O293" i="3"/>
  <c r="P301" i="3"/>
  <c r="O301" i="3"/>
  <c r="P211" i="3"/>
  <c r="O211" i="3"/>
  <c r="P485" i="3"/>
  <c r="O485" i="3"/>
  <c r="P325" i="3"/>
  <c r="O325" i="3"/>
  <c r="P333" i="3"/>
  <c r="O333" i="3"/>
  <c r="P341" i="3"/>
  <c r="O341" i="3"/>
  <c r="P349" i="3"/>
  <c r="O349" i="3"/>
  <c r="P357" i="3"/>
  <c r="O357" i="3"/>
  <c r="P365" i="3"/>
  <c r="O365" i="3"/>
  <c r="P373" i="3"/>
  <c r="O373" i="3"/>
  <c r="P381" i="3"/>
  <c r="O381" i="3"/>
  <c r="P389" i="3"/>
  <c r="O389" i="3"/>
  <c r="P405" i="3"/>
  <c r="O405" i="3"/>
  <c r="P413" i="3"/>
  <c r="O413" i="3"/>
  <c r="P421" i="3"/>
  <c r="O421" i="3"/>
  <c r="P605" i="3"/>
  <c r="O605" i="3"/>
  <c r="P755" i="3"/>
  <c r="O755" i="3"/>
  <c r="P887" i="3"/>
  <c r="O887" i="3"/>
  <c r="P1011" i="3"/>
  <c r="O1011" i="3"/>
  <c r="P461" i="3"/>
  <c r="O461" i="3"/>
  <c r="P303" i="3"/>
  <c r="O303" i="3"/>
  <c r="P477" i="3"/>
  <c r="O477" i="3"/>
  <c r="P607" i="3"/>
  <c r="O607" i="3"/>
  <c r="P757" i="3"/>
  <c r="O757" i="3"/>
  <c r="P889" i="3"/>
  <c r="O889" i="3"/>
  <c r="P1013" i="3"/>
  <c r="O1013" i="3"/>
  <c r="P517" i="3"/>
  <c r="O517" i="3"/>
  <c r="P307" i="3"/>
  <c r="O307" i="3"/>
  <c r="P533" i="3"/>
  <c r="O533" i="3"/>
  <c r="P575" i="3"/>
  <c r="O575" i="3"/>
  <c r="P699" i="3"/>
  <c r="O699" i="3"/>
  <c r="P827" i="3"/>
  <c r="O827" i="3"/>
  <c r="P955" i="3"/>
  <c r="O955" i="3"/>
  <c r="P573" i="3"/>
  <c r="O573" i="3"/>
  <c r="P581" i="3"/>
  <c r="O581" i="3"/>
  <c r="P439" i="3"/>
  <c r="O439" i="3"/>
  <c r="P583" i="3"/>
  <c r="O583" i="3"/>
  <c r="P701" i="3"/>
  <c r="O701" i="3"/>
  <c r="P829" i="3"/>
  <c r="O829" i="3"/>
  <c r="P957" i="3"/>
  <c r="O957" i="3"/>
  <c r="P629" i="3"/>
  <c r="O629" i="3"/>
  <c r="P637" i="3"/>
  <c r="O637" i="3"/>
  <c r="P441" i="3"/>
  <c r="O441" i="3"/>
  <c r="P653" i="3"/>
  <c r="O653" i="3"/>
  <c r="P613" i="3"/>
  <c r="O613" i="3"/>
  <c r="P769" i="3"/>
  <c r="O769" i="3"/>
  <c r="P897" i="3"/>
  <c r="O897" i="3"/>
  <c r="P1019" i="3"/>
  <c r="O1019" i="3"/>
  <c r="P693" i="3"/>
  <c r="O693" i="3"/>
  <c r="P313" i="3"/>
  <c r="O313" i="3"/>
  <c r="P709" i="3"/>
  <c r="O709" i="3"/>
  <c r="P615" i="3"/>
  <c r="O615" i="3"/>
  <c r="P771" i="3"/>
  <c r="O771" i="3"/>
  <c r="P899" i="3"/>
  <c r="O899" i="3"/>
  <c r="P1021" i="3"/>
  <c r="O1021" i="3"/>
  <c r="P749" i="3"/>
  <c r="O749" i="3"/>
  <c r="P315" i="3"/>
  <c r="O315" i="3"/>
  <c r="P765" i="3"/>
  <c r="O765" i="3"/>
  <c r="P773" i="3"/>
  <c r="O773" i="3"/>
  <c r="P735" i="3"/>
  <c r="O735" i="3"/>
  <c r="P863" i="3"/>
  <c r="O863" i="3"/>
  <c r="P997" i="3"/>
  <c r="O997" i="3"/>
  <c r="P149" i="3"/>
  <c r="O149" i="3"/>
  <c r="P259" i="3"/>
  <c r="O259" i="3"/>
  <c r="P501" i="3"/>
  <c r="O501" i="3"/>
  <c r="P595" i="3"/>
  <c r="O595" i="3"/>
  <c r="P713" i="3"/>
  <c r="O713" i="3"/>
  <c r="P839" i="3"/>
  <c r="O839" i="3"/>
  <c r="P965" i="3"/>
  <c r="O965" i="3"/>
  <c r="P861" i="3"/>
  <c r="O861" i="3"/>
  <c r="P869" i="3"/>
  <c r="O869" i="3"/>
  <c r="P449" i="3"/>
  <c r="O449" i="3"/>
  <c r="P885" i="3"/>
  <c r="O885" i="3"/>
  <c r="P621" i="3"/>
  <c r="O621" i="3"/>
  <c r="P779" i="3"/>
  <c r="O779" i="3"/>
  <c r="P905" i="3"/>
  <c r="O905" i="3"/>
  <c r="P1027" i="3"/>
  <c r="O1027" i="3"/>
  <c r="P925" i="3"/>
  <c r="O925" i="3"/>
  <c r="P327" i="3"/>
  <c r="O327" i="3"/>
  <c r="P941" i="3"/>
  <c r="O941" i="3"/>
  <c r="P949" i="3"/>
  <c r="O949" i="3"/>
  <c r="P741" i="3"/>
  <c r="O741" i="3"/>
  <c r="P877" i="3"/>
  <c r="O877" i="3"/>
  <c r="P15" i="3"/>
  <c r="O15" i="3"/>
  <c r="P55" i="3"/>
  <c r="O55" i="3"/>
  <c r="P95" i="3"/>
  <c r="O95" i="3"/>
  <c r="P509" i="3"/>
  <c r="O509" i="3"/>
  <c r="P171" i="3"/>
  <c r="O171" i="3"/>
  <c r="P207" i="3"/>
  <c r="O207" i="3"/>
  <c r="P119" i="3"/>
  <c r="O119" i="3"/>
  <c r="P127" i="3"/>
  <c r="O127" i="3"/>
  <c r="P351" i="3"/>
  <c r="O351" i="3"/>
  <c r="P399" i="3"/>
  <c r="O399" i="3"/>
  <c r="P911" i="3"/>
  <c r="O911" i="3"/>
  <c r="P471" i="3"/>
  <c r="O471" i="3"/>
  <c r="P981" i="3"/>
  <c r="O981" i="3"/>
  <c r="P853" i="3"/>
  <c r="O853" i="3"/>
  <c r="P671" i="3"/>
  <c r="O671" i="3"/>
  <c r="P703" i="3"/>
  <c r="O703" i="3"/>
  <c r="P759" i="3"/>
  <c r="O759" i="3"/>
  <c r="P1001" i="3"/>
  <c r="O1001" i="3"/>
  <c r="P4" i="3"/>
  <c r="O4" i="3"/>
  <c r="P20" i="3"/>
  <c r="O20" i="3"/>
  <c r="P36" i="3"/>
  <c r="O36" i="3"/>
  <c r="P60" i="3"/>
  <c r="O60" i="3"/>
  <c r="P76" i="3"/>
  <c r="O76" i="3"/>
  <c r="P92" i="3"/>
  <c r="O92" i="3"/>
  <c r="P108" i="3"/>
  <c r="O108" i="3"/>
  <c r="S108" i="3" s="1"/>
  <c r="P124" i="3"/>
  <c r="O124" i="3"/>
  <c r="P194" i="3"/>
  <c r="O194" i="3"/>
  <c r="P156" i="3"/>
  <c r="O156" i="3"/>
  <c r="P280" i="3"/>
  <c r="O280" i="3"/>
  <c r="P188" i="3"/>
  <c r="O188" i="3"/>
  <c r="P472" i="3"/>
  <c r="O472" i="3"/>
  <c r="P284" i="3"/>
  <c r="O284" i="3"/>
  <c r="P244" i="3"/>
  <c r="O244" i="3"/>
  <c r="P478" i="3"/>
  <c r="O478" i="3"/>
  <c r="P288" i="3"/>
  <c r="O288" i="3"/>
  <c r="P300" i="3"/>
  <c r="O300" i="3"/>
  <c r="P484" i="3"/>
  <c r="O484" i="3"/>
  <c r="P332" i="3"/>
  <c r="O332" i="3"/>
  <c r="P340" i="3"/>
  <c r="O340" i="3"/>
  <c r="P356" i="3"/>
  <c r="O356" i="3"/>
  <c r="P364" i="3"/>
  <c r="O364" i="3"/>
  <c r="P372" i="3"/>
  <c r="O372" i="3"/>
  <c r="P396" i="3"/>
  <c r="O396" i="3"/>
  <c r="P412" i="3"/>
  <c r="O412" i="3"/>
  <c r="P754" i="3"/>
  <c r="O754" i="3"/>
  <c r="P1010" i="3"/>
  <c r="O1010" i="3"/>
  <c r="P302" i="3"/>
  <c r="O302" i="3"/>
  <c r="P756" i="3"/>
  <c r="O756" i="3"/>
  <c r="P1012" i="3"/>
  <c r="O1012" i="3"/>
  <c r="P306" i="3"/>
  <c r="O306" i="3"/>
  <c r="P574" i="3"/>
  <c r="O574" i="3"/>
  <c r="P826" i="3"/>
  <c r="O826" i="3"/>
  <c r="P21" i="3"/>
  <c r="O21" i="3"/>
  <c r="P37" i="3"/>
  <c r="O37" i="3"/>
  <c r="P53" i="3"/>
  <c r="O53" i="3"/>
  <c r="P69" i="3"/>
  <c r="O69" i="3"/>
  <c r="P77" i="3"/>
  <c r="O77" i="3"/>
  <c r="P93" i="3"/>
  <c r="O93" i="3"/>
  <c r="P101" i="3"/>
  <c r="O101" i="3"/>
  <c r="P275" i="3"/>
  <c r="O275" i="3"/>
  <c r="P125" i="3"/>
  <c r="O125" i="3"/>
  <c r="P195" i="3"/>
  <c r="O195" i="3"/>
  <c r="P157" i="3"/>
  <c r="O157" i="3"/>
  <c r="P281" i="3"/>
  <c r="O281" i="3"/>
  <c r="P181" i="3"/>
  <c r="O181" i="3"/>
  <c r="P199" i="3"/>
  <c r="O199" i="3"/>
  <c r="P213" i="3"/>
  <c r="O213" i="3"/>
  <c r="P203" i="3"/>
  <c r="O203" i="3"/>
  <c r="P6" i="3"/>
  <c r="O6" i="3"/>
  <c r="P14" i="3"/>
  <c r="O14" i="3"/>
  <c r="P22" i="3"/>
  <c r="O22" i="3"/>
  <c r="P30" i="3"/>
  <c r="O30" i="3"/>
  <c r="P38" i="3"/>
  <c r="O38" i="3"/>
  <c r="P46" i="3"/>
  <c r="O46" i="3"/>
  <c r="P54" i="3"/>
  <c r="O54" i="3"/>
  <c r="P62" i="3"/>
  <c r="O62" i="3"/>
  <c r="P70" i="3"/>
  <c r="O70" i="3"/>
  <c r="P78" i="3"/>
  <c r="O78" i="3"/>
  <c r="P86" i="3"/>
  <c r="O86" i="3"/>
  <c r="P94" i="3"/>
  <c r="O94" i="3"/>
  <c r="P102" i="3"/>
  <c r="O102" i="3"/>
  <c r="P166" i="3"/>
  <c r="O166" i="3"/>
  <c r="P408" i="3"/>
  <c r="O408" i="3"/>
  <c r="P508" i="3"/>
  <c r="O508" i="3"/>
  <c r="P110" i="3"/>
  <c r="O110" i="3"/>
  <c r="P218" i="3"/>
  <c r="O218" i="3"/>
  <c r="P150" i="3"/>
  <c r="O150" i="3"/>
  <c r="P638" i="3"/>
  <c r="O638" i="3"/>
  <c r="P170" i="3"/>
  <c r="O170" i="3"/>
  <c r="P414" i="3"/>
  <c r="O414" i="3"/>
  <c r="P522" i="3"/>
  <c r="O522" i="3"/>
  <c r="P114" i="3"/>
  <c r="O114" i="3"/>
  <c r="P224" i="3"/>
  <c r="O224" i="3"/>
  <c r="P206" i="3"/>
  <c r="O206" i="3"/>
  <c r="P644" i="3"/>
  <c r="O644" i="3"/>
  <c r="P174" i="3"/>
  <c r="O174" i="3"/>
  <c r="P422" i="3"/>
  <c r="O422" i="3"/>
  <c r="P528" i="3"/>
  <c r="O528" i="3"/>
  <c r="P118" i="3"/>
  <c r="O118" i="3"/>
  <c r="P228" i="3"/>
  <c r="O228" i="3"/>
  <c r="P262" i="3"/>
  <c r="O262" i="3"/>
  <c r="P654" i="3"/>
  <c r="O654" i="3"/>
  <c r="P182" i="3"/>
  <c r="O182" i="3"/>
  <c r="P428" i="3"/>
  <c r="O428" i="3"/>
  <c r="P538" i="3"/>
  <c r="O538" i="3"/>
  <c r="P126" i="3"/>
  <c r="O126" i="3"/>
  <c r="P232" i="3"/>
  <c r="O232" i="3"/>
  <c r="P318" i="3"/>
  <c r="O318" i="3"/>
  <c r="P660" i="3"/>
  <c r="O660" i="3"/>
  <c r="P334" i="3"/>
  <c r="O334" i="3"/>
  <c r="P342" i="3"/>
  <c r="O342" i="3"/>
  <c r="P350" i="3"/>
  <c r="O350" i="3"/>
  <c r="P358" i="3"/>
  <c r="O358" i="3"/>
  <c r="P366" i="3"/>
  <c r="O366" i="3"/>
  <c r="P374" i="3"/>
  <c r="O374" i="3"/>
  <c r="P382" i="3"/>
  <c r="O382" i="3"/>
  <c r="P390" i="3"/>
  <c r="O390" i="3"/>
  <c r="P398" i="3"/>
  <c r="O398" i="3"/>
  <c r="P406" i="3"/>
  <c r="O406" i="3"/>
  <c r="P432" i="3"/>
  <c r="O432" i="3"/>
  <c r="P544" i="3"/>
  <c r="O544" i="3"/>
  <c r="P662" i="3"/>
  <c r="O662" i="3"/>
  <c r="P784" i="3"/>
  <c r="O784" i="3"/>
  <c r="P910" i="3"/>
  <c r="O910" i="3"/>
  <c r="P454" i="3"/>
  <c r="O454" i="3"/>
  <c r="P462" i="3"/>
  <c r="O462" i="3"/>
  <c r="P470" i="3"/>
  <c r="O470" i="3"/>
  <c r="P546" i="3"/>
  <c r="O546" i="3"/>
  <c r="P664" i="3"/>
  <c r="O664" i="3"/>
  <c r="P786" i="3"/>
  <c r="O786" i="3"/>
  <c r="O912" i="3"/>
  <c r="P912" i="3"/>
  <c r="P510" i="3"/>
  <c r="O510" i="3"/>
  <c r="P518" i="3"/>
  <c r="O518" i="3"/>
  <c r="P526" i="3"/>
  <c r="O526" i="3"/>
  <c r="P534" i="3"/>
  <c r="O534" i="3"/>
  <c r="P542" i="3"/>
  <c r="O542" i="3"/>
  <c r="P726" i="3"/>
  <c r="O726" i="3"/>
  <c r="P850" i="3"/>
  <c r="O850" i="3"/>
  <c r="P980" i="3"/>
  <c r="O980" i="3"/>
  <c r="P140" i="3"/>
  <c r="O140" i="3"/>
  <c r="P250" i="3"/>
  <c r="O250" i="3"/>
  <c r="P492" i="3"/>
  <c r="O492" i="3"/>
  <c r="P598" i="3"/>
  <c r="O598" i="3"/>
  <c r="P728" i="3"/>
  <c r="O728" i="3"/>
  <c r="P852" i="3"/>
  <c r="O852" i="3"/>
  <c r="P988" i="3"/>
  <c r="O988" i="3"/>
  <c r="P142" i="3"/>
  <c r="O142" i="3"/>
  <c r="P252" i="3"/>
  <c r="O252" i="3"/>
  <c r="P494" i="3"/>
  <c r="O494" i="3"/>
  <c r="P552" i="3"/>
  <c r="O552" i="3"/>
  <c r="P670" i="3"/>
  <c r="O670" i="3"/>
  <c r="P792" i="3"/>
  <c r="O792" i="3"/>
  <c r="P922" i="3"/>
  <c r="O922" i="3"/>
  <c r="P686" i="3"/>
  <c r="O686" i="3"/>
  <c r="P694" i="3"/>
  <c r="O694" i="3"/>
  <c r="P702" i="3"/>
  <c r="O702" i="3"/>
  <c r="P554" i="3"/>
  <c r="O554" i="3"/>
  <c r="P672" i="3"/>
  <c r="O672" i="3"/>
  <c r="P794" i="3"/>
  <c r="O794" i="3"/>
  <c r="P930" i="3"/>
  <c r="O930" i="3"/>
  <c r="P742" i="3"/>
  <c r="O742" i="3"/>
  <c r="P750" i="3"/>
  <c r="O750" i="3"/>
  <c r="P758" i="3"/>
  <c r="O758" i="3"/>
  <c r="P766" i="3"/>
  <c r="O766" i="3"/>
  <c r="P616" i="3"/>
  <c r="O616" i="3"/>
  <c r="P774" i="3"/>
  <c r="O774" i="3"/>
  <c r="P900" i="3"/>
  <c r="O900" i="3"/>
  <c r="P1022" i="3"/>
  <c r="O1022" i="3"/>
  <c r="P806" i="3"/>
  <c r="O806" i="3"/>
  <c r="P316" i="3"/>
  <c r="O316" i="3"/>
  <c r="P822" i="3"/>
  <c r="O822" i="3"/>
  <c r="P830" i="3"/>
  <c r="O830" i="3"/>
  <c r="P736" i="3"/>
  <c r="O736" i="3"/>
  <c r="P870" i="3"/>
  <c r="O870" i="3"/>
  <c r="P1000" i="3"/>
  <c r="O1000" i="3"/>
  <c r="P154" i="3"/>
  <c r="O154" i="3"/>
  <c r="P260" i="3"/>
  <c r="O260" i="3"/>
  <c r="P502" i="3"/>
  <c r="O502" i="3"/>
  <c r="P560" i="3"/>
  <c r="O560" i="3"/>
  <c r="P678" i="3"/>
  <c r="O678" i="3"/>
  <c r="O804" i="3"/>
  <c r="P804" i="3"/>
  <c r="P938" i="3"/>
  <c r="O938" i="3"/>
  <c r="P918" i="3"/>
  <c r="O918" i="3"/>
  <c r="P926" i="3"/>
  <c r="O926" i="3"/>
  <c r="P934" i="3"/>
  <c r="O934" i="3"/>
  <c r="O942" i="3"/>
  <c r="P942" i="3"/>
  <c r="P622" i="3"/>
  <c r="O622" i="3"/>
  <c r="P780" i="3"/>
  <c r="O780" i="3"/>
  <c r="P906" i="3"/>
  <c r="O906" i="3"/>
  <c r="P976" i="3"/>
  <c r="O976" i="3"/>
  <c r="P984" i="3"/>
  <c r="O984" i="3"/>
  <c r="P992" i="3"/>
  <c r="O992" i="3"/>
  <c r="P682" i="3"/>
  <c r="O682" i="3"/>
  <c r="P814" i="3"/>
  <c r="O814" i="3"/>
  <c r="P946" i="3"/>
  <c r="O946" i="3"/>
  <c r="P1040" i="3"/>
  <c r="O1040" i="3"/>
  <c r="P1048" i="3"/>
  <c r="O1048" i="3"/>
  <c r="P1056" i="3"/>
  <c r="O1056" i="3"/>
  <c r="P1064" i="3"/>
  <c r="O1064" i="3"/>
  <c r="P1072" i="3"/>
  <c r="O1072" i="3"/>
  <c r="P1088" i="3"/>
  <c r="O1088" i="3"/>
  <c r="P1096" i="3"/>
  <c r="O1096" i="3"/>
  <c r="P1104" i="3"/>
  <c r="O1104" i="3"/>
  <c r="P1120" i="3"/>
  <c r="O1120" i="3"/>
  <c r="P1128" i="3"/>
  <c r="O1128" i="3"/>
  <c r="P1136" i="3"/>
  <c r="O1136" i="3"/>
  <c r="P1144" i="3"/>
  <c r="O1144" i="3"/>
  <c r="P1152" i="3"/>
  <c r="O1152" i="3"/>
  <c r="P1160" i="3"/>
  <c r="O1160" i="3"/>
  <c r="P1168" i="3"/>
  <c r="O1168" i="3"/>
  <c r="P1176" i="3"/>
  <c r="O1176" i="3"/>
  <c r="P1184" i="3"/>
  <c r="O1184" i="3"/>
  <c r="P1192" i="3"/>
  <c r="O1192" i="3"/>
  <c r="P1200" i="3"/>
  <c r="O1200" i="3"/>
  <c r="P1216" i="3"/>
  <c r="O1216" i="3"/>
  <c r="P1224" i="3"/>
  <c r="O1224" i="3"/>
  <c r="P1232" i="3"/>
  <c r="O1232" i="3"/>
  <c r="P1248" i="3"/>
  <c r="O1248" i="3"/>
  <c r="P1256" i="3"/>
  <c r="O1256" i="3"/>
  <c r="P1264" i="3"/>
  <c r="O1264" i="3"/>
  <c r="P1272" i="3"/>
  <c r="O1272" i="3"/>
  <c r="P1280" i="3"/>
  <c r="O1280" i="3"/>
  <c r="P1288" i="3"/>
  <c r="O1288" i="3"/>
  <c r="P1296" i="3"/>
  <c r="O1296" i="3"/>
  <c r="P1304" i="3"/>
  <c r="O1304" i="3"/>
  <c r="P1312" i="3"/>
  <c r="O1312" i="3"/>
  <c r="P1320" i="3"/>
  <c r="O1320" i="3"/>
  <c r="P1328" i="3"/>
  <c r="O1328" i="3"/>
  <c r="P1336" i="3"/>
  <c r="O1336" i="3"/>
  <c r="P1344" i="3"/>
  <c r="O1344" i="3"/>
  <c r="P1352" i="3"/>
  <c r="O1352" i="3"/>
  <c r="P1360" i="3"/>
  <c r="O1360" i="3"/>
  <c r="P1368" i="3"/>
  <c r="O1368" i="3"/>
  <c r="P1376" i="3"/>
  <c r="O1376" i="3"/>
  <c r="P1384" i="3"/>
  <c r="O1384" i="3"/>
  <c r="P1392" i="3"/>
  <c r="O1392" i="3"/>
  <c r="P1400" i="3"/>
  <c r="O1400" i="3"/>
  <c r="P1408" i="3"/>
  <c r="O1408" i="3"/>
  <c r="P1416" i="3"/>
  <c r="O1416" i="3"/>
  <c r="O1032" i="3"/>
  <c r="O1148" i="3"/>
  <c r="O1342" i="3"/>
  <c r="P1417" i="3"/>
  <c r="O1417" i="3"/>
  <c r="O1006" i="3"/>
  <c r="O1036" i="3"/>
  <c r="O1162" i="3"/>
  <c r="O1371" i="3"/>
  <c r="P968" i="3"/>
  <c r="O968" i="3"/>
  <c r="P978" i="3"/>
  <c r="O978" i="3"/>
  <c r="P452" i="3"/>
  <c r="O452" i="3"/>
  <c r="P602" i="3"/>
  <c r="O602" i="3"/>
  <c r="P720" i="3"/>
  <c r="O720" i="3"/>
  <c r="P844" i="3"/>
  <c r="O844" i="3"/>
  <c r="P970" i="3"/>
  <c r="O970" i="3"/>
  <c r="P1034" i="3"/>
  <c r="O1034" i="3"/>
  <c r="P1042" i="3"/>
  <c r="O1042" i="3"/>
  <c r="P1050" i="3"/>
  <c r="O1050" i="3"/>
  <c r="P1058" i="3"/>
  <c r="O1058" i="3"/>
  <c r="P1074" i="3"/>
  <c r="O1074" i="3"/>
  <c r="P1082" i="3"/>
  <c r="O1082" i="3"/>
  <c r="P1090" i="3"/>
  <c r="O1090" i="3"/>
  <c r="P1106" i="3"/>
  <c r="O1106" i="3"/>
  <c r="P1114" i="3"/>
  <c r="O1114" i="3"/>
  <c r="P1122" i="3"/>
  <c r="O1122" i="3"/>
  <c r="P1130" i="3"/>
  <c r="O1130" i="3"/>
  <c r="P1138" i="3"/>
  <c r="O1138" i="3"/>
  <c r="P1146" i="3"/>
  <c r="O1146" i="3"/>
  <c r="P1154" i="3"/>
  <c r="O1154" i="3"/>
  <c r="P1170" i="3"/>
  <c r="O1170" i="3"/>
  <c r="P1178" i="3"/>
  <c r="O1178" i="3"/>
  <c r="P1186" i="3"/>
  <c r="O1186" i="3"/>
  <c r="P1202" i="3"/>
  <c r="O1202" i="3"/>
  <c r="P1210" i="3"/>
  <c r="O1210" i="3"/>
  <c r="P1218" i="3"/>
  <c r="O1218" i="3"/>
  <c r="P1226" i="3"/>
  <c r="O1226" i="3"/>
  <c r="P1234" i="3"/>
  <c r="O1234" i="3"/>
  <c r="P1242" i="3"/>
  <c r="O1242" i="3"/>
  <c r="P1250" i="3"/>
  <c r="O1250" i="3"/>
  <c r="P1258" i="3"/>
  <c r="O1258" i="3"/>
  <c r="P1266" i="3"/>
  <c r="O1266" i="3"/>
  <c r="P1274" i="3"/>
  <c r="O1274" i="3"/>
  <c r="P1282" i="3"/>
  <c r="O1282" i="3"/>
  <c r="P1298" i="3"/>
  <c r="O1298" i="3"/>
  <c r="O1306" i="3"/>
  <c r="P1306" i="3"/>
  <c r="P1314" i="3"/>
  <c r="O1314" i="3"/>
  <c r="O1322" i="3"/>
  <c r="P1322" i="3"/>
  <c r="P1330" i="3"/>
  <c r="O1330" i="3"/>
  <c r="P1338" i="3"/>
  <c r="O1338" i="3"/>
  <c r="O1346" i="3"/>
  <c r="P1346" i="3"/>
  <c r="P1354" i="3"/>
  <c r="O1354" i="3"/>
  <c r="P1362" i="3"/>
  <c r="O1362" i="3"/>
  <c r="O1370" i="3"/>
  <c r="P1370" i="3"/>
  <c r="P1378" i="3"/>
  <c r="O1378" i="3"/>
  <c r="O1386" i="3"/>
  <c r="P1386" i="3"/>
  <c r="P1394" i="3"/>
  <c r="O1394" i="3"/>
  <c r="P1402" i="3"/>
  <c r="O1402" i="3"/>
  <c r="O1410" i="3"/>
  <c r="P1410" i="3"/>
  <c r="O163" i="3"/>
  <c r="O1052" i="3"/>
  <c r="O1194" i="3"/>
  <c r="P909" i="3"/>
  <c r="P969" i="3"/>
  <c r="O969" i="3"/>
  <c r="P979" i="3"/>
  <c r="O979" i="3"/>
  <c r="P987" i="3"/>
  <c r="O987" i="3"/>
  <c r="P453" i="3"/>
  <c r="O453" i="3"/>
  <c r="P603" i="3"/>
  <c r="O603" i="3"/>
  <c r="P721" i="3"/>
  <c r="O721" i="3"/>
  <c r="P845" i="3"/>
  <c r="O845" i="3"/>
  <c r="P971" i="3"/>
  <c r="O971" i="3"/>
  <c r="P1035" i="3"/>
  <c r="O1035" i="3"/>
  <c r="P1043" i="3"/>
  <c r="O1043" i="3"/>
  <c r="P1051" i="3"/>
  <c r="O1051" i="3"/>
  <c r="P1059" i="3"/>
  <c r="O1059" i="3"/>
  <c r="P1067" i="3"/>
  <c r="O1067" i="3"/>
  <c r="P1075" i="3"/>
  <c r="O1075" i="3"/>
  <c r="P1083" i="3"/>
  <c r="O1083" i="3"/>
  <c r="P1091" i="3"/>
  <c r="O1091" i="3"/>
  <c r="P1099" i="3"/>
  <c r="O1099" i="3"/>
  <c r="P1107" i="3"/>
  <c r="O1107" i="3"/>
  <c r="P1115" i="3"/>
  <c r="O1115" i="3"/>
  <c r="P1123" i="3"/>
  <c r="O1123" i="3"/>
  <c r="P1131" i="3"/>
  <c r="O1131" i="3"/>
  <c r="P1139" i="3"/>
  <c r="O1139" i="3"/>
  <c r="P1147" i="3"/>
  <c r="O1147" i="3"/>
  <c r="P1155" i="3"/>
  <c r="O1155" i="3"/>
  <c r="P1163" i="3"/>
  <c r="O1163" i="3"/>
  <c r="P1171" i="3"/>
  <c r="O1171" i="3"/>
  <c r="P1179" i="3"/>
  <c r="O1179" i="3"/>
  <c r="P1187" i="3"/>
  <c r="O1187" i="3"/>
  <c r="P1195" i="3"/>
  <c r="O1195" i="3"/>
  <c r="P1203" i="3"/>
  <c r="O1203" i="3"/>
  <c r="P1211" i="3"/>
  <c r="O1211" i="3"/>
  <c r="P1219" i="3"/>
  <c r="O1219" i="3"/>
  <c r="P1227" i="3"/>
  <c r="O1227" i="3"/>
  <c r="P1235" i="3"/>
  <c r="O1235" i="3"/>
  <c r="P1243" i="3"/>
  <c r="O1243" i="3"/>
  <c r="P1251" i="3"/>
  <c r="O1251" i="3"/>
  <c r="P1259" i="3"/>
  <c r="O1259" i="3"/>
  <c r="P1267" i="3"/>
  <c r="O1267" i="3"/>
  <c r="P1275" i="3"/>
  <c r="O1275" i="3"/>
  <c r="P1283" i="3"/>
  <c r="O1283" i="3"/>
  <c r="P1291" i="3"/>
  <c r="O1291" i="3"/>
  <c r="P1299" i="3"/>
  <c r="O1299" i="3"/>
  <c r="P1307" i="3"/>
  <c r="O1307" i="3"/>
  <c r="P1315" i="3"/>
  <c r="O1315" i="3"/>
  <c r="P1323" i="3"/>
  <c r="O1323" i="3"/>
  <c r="P1331" i="3"/>
  <c r="O1331" i="3"/>
  <c r="P1339" i="3"/>
  <c r="O1339" i="3"/>
  <c r="P1347" i="3"/>
  <c r="O1347" i="3"/>
  <c r="P1355" i="3"/>
  <c r="O1355" i="3"/>
  <c r="P1363" i="3"/>
  <c r="O1363" i="3"/>
  <c r="P1379" i="3"/>
  <c r="O1379" i="3"/>
  <c r="P1387" i="3"/>
  <c r="O1387" i="3"/>
  <c r="R1387" i="3" s="1"/>
  <c r="P1395" i="3"/>
  <c r="O1395" i="3"/>
  <c r="P1403" i="3"/>
  <c r="O1403" i="3"/>
  <c r="P1411" i="3"/>
  <c r="O1411" i="3"/>
  <c r="O986" i="3"/>
  <c r="O1066" i="3"/>
  <c r="O1208" i="3"/>
  <c r="P1343" i="3"/>
  <c r="P162" i="3"/>
  <c r="O162" i="3"/>
  <c r="P270" i="3"/>
  <c r="O270" i="3"/>
  <c r="P506" i="3"/>
  <c r="O506" i="3"/>
  <c r="P746" i="3"/>
  <c r="O746" i="3"/>
  <c r="P878" i="3"/>
  <c r="O878" i="3"/>
  <c r="P1008" i="3"/>
  <c r="O1008" i="3"/>
  <c r="P1044" i="3"/>
  <c r="O1044" i="3"/>
  <c r="P1060" i="3"/>
  <c r="O1060" i="3"/>
  <c r="P1068" i="3"/>
  <c r="O1068" i="3"/>
  <c r="P1076" i="3"/>
  <c r="O1076" i="3"/>
  <c r="P1084" i="3"/>
  <c r="O1084" i="3"/>
  <c r="P1092" i="3"/>
  <c r="O1092" i="3"/>
  <c r="P1100" i="3"/>
  <c r="O1100" i="3"/>
  <c r="P1108" i="3"/>
  <c r="O1108" i="3"/>
  <c r="P1124" i="3"/>
  <c r="O1124" i="3"/>
  <c r="P1132" i="3"/>
  <c r="O1132" i="3"/>
  <c r="P1140" i="3"/>
  <c r="O1140" i="3"/>
  <c r="P1156" i="3"/>
  <c r="O1156" i="3"/>
  <c r="P1164" i="3"/>
  <c r="O1164" i="3"/>
  <c r="P1172" i="3"/>
  <c r="O1172" i="3"/>
  <c r="P1180" i="3"/>
  <c r="O1180" i="3"/>
  <c r="P1188" i="3"/>
  <c r="O1188" i="3"/>
  <c r="P1196" i="3"/>
  <c r="O1196" i="3"/>
  <c r="P1204" i="3"/>
  <c r="O1204" i="3"/>
  <c r="P1212" i="3"/>
  <c r="O1212" i="3"/>
  <c r="P1220" i="3"/>
  <c r="O1220" i="3"/>
  <c r="P1228" i="3"/>
  <c r="O1228" i="3"/>
  <c r="P1236" i="3"/>
  <c r="O1236" i="3"/>
  <c r="P1252" i="3"/>
  <c r="O1252" i="3"/>
  <c r="P1260" i="3"/>
  <c r="O1260" i="3"/>
  <c r="P1268" i="3"/>
  <c r="O1268" i="3"/>
  <c r="P1284" i="3"/>
  <c r="O1284" i="3"/>
  <c r="P1292" i="3"/>
  <c r="O1292" i="3"/>
  <c r="P1300" i="3"/>
  <c r="O1300" i="3"/>
  <c r="P1308" i="3"/>
  <c r="O1308" i="3"/>
  <c r="P1316" i="3"/>
  <c r="O1316" i="3"/>
  <c r="P1324" i="3"/>
  <c r="O1324" i="3"/>
  <c r="P1332" i="3"/>
  <c r="O1332" i="3"/>
  <c r="P1340" i="3"/>
  <c r="O1340" i="3"/>
  <c r="P1348" i="3"/>
  <c r="O1348" i="3"/>
  <c r="P1356" i="3"/>
  <c r="O1356" i="3"/>
  <c r="P1364" i="3"/>
  <c r="O1364" i="3"/>
  <c r="P1372" i="3"/>
  <c r="O1372" i="3"/>
  <c r="P1380" i="3"/>
  <c r="O1380" i="3"/>
  <c r="P1388" i="3"/>
  <c r="O1388" i="3"/>
  <c r="P1396" i="3"/>
  <c r="O1396" i="3"/>
  <c r="P1404" i="3"/>
  <c r="O1404" i="3"/>
  <c r="P1412" i="3"/>
  <c r="O1412" i="3"/>
  <c r="O564" i="3"/>
  <c r="O1080" i="3"/>
  <c r="O1240" i="3"/>
  <c r="P1007" i="3"/>
  <c r="O1007" i="3"/>
  <c r="P271" i="3"/>
  <c r="O271" i="3"/>
  <c r="P507" i="3"/>
  <c r="O507" i="3"/>
  <c r="P1005" i="3"/>
  <c r="O1005" i="3"/>
  <c r="P1009" i="3"/>
  <c r="O1009" i="3"/>
  <c r="P1037" i="3"/>
  <c r="O1037" i="3"/>
  <c r="P1045" i="3"/>
  <c r="O1045" i="3"/>
  <c r="P1053" i="3"/>
  <c r="O1053" i="3"/>
  <c r="P1061" i="3"/>
  <c r="O1061" i="3"/>
  <c r="P1069" i="3"/>
  <c r="O1069" i="3"/>
  <c r="P1077" i="3"/>
  <c r="O1077" i="3"/>
  <c r="P1085" i="3"/>
  <c r="O1085" i="3"/>
  <c r="P1093" i="3"/>
  <c r="O1093" i="3"/>
  <c r="P1101" i="3"/>
  <c r="O1101" i="3"/>
  <c r="P1109" i="3"/>
  <c r="O1109" i="3"/>
  <c r="P1117" i="3"/>
  <c r="O1117" i="3"/>
  <c r="P1125" i="3"/>
  <c r="O1125" i="3"/>
  <c r="P1133" i="3"/>
  <c r="O1133" i="3"/>
  <c r="P1141" i="3"/>
  <c r="O1141" i="3"/>
  <c r="P1149" i="3"/>
  <c r="O1149" i="3"/>
  <c r="P1157" i="3"/>
  <c r="O1157" i="3"/>
  <c r="P1165" i="3"/>
  <c r="O1165" i="3"/>
  <c r="P1173" i="3"/>
  <c r="O1173" i="3"/>
  <c r="P1181" i="3"/>
  <c r="O1181" i="3"/>
  <c r="P1189" i="3"/>
  <c r="O1189" i="3"/>
  <c r="P1197" i="3"/>
  <c r="O1197" i="3"/>
  <c r="P1205" i="3"/>
  <c r="O1205" i="3"/>
  <c r="P1213" i="3"/>
  <c r="O1213" i="3"/>
  <c r="P1221" i="3"/>
  <c r="O1221" i="3"/>
  <c r="P1229" i="3"/>
  <c r="O1229" i="3"/>
  <c r="P1237" i="3"/>
  <c r="O1237" i="3"/>
  <c r="P1245" i="3"/>
  <c r="O1245" i="3"/>
  <c r="P1253" i="3"/>
  <c r="O1253" i="3"/>
  <c r="P1261" i="3"/>
  <c r="O1261" i="3"/>
  <c r="P1269" i="3"/>
  <c r="O1269" i="3"/>
  <c r="P1277" i="3"/>
  <c r="O1277" i="3"/>
  <c r="P1285" i="3"/>
  <c r="O1285" i="3"/>
  <c r="P1293" i="3"/>
  <c r="O1293" i="3"/>
  <c r="P1301" i="3"/>
  <c r="O1301" i="3"/>
  <c r="P1309" i="3"/>
  <c r="O1309" i="3"/>
  <c r="P1317" i="3"/>
  <c r="O1317" i="3"/>
  <c r="P1325" i="3"/>
  <c r="O1325" i="3"/>
  <c r="P1333" i="3"/>
  <c r="O1333" i="3"/>
  <c r="P1341" i="3"/>
  <c r="O1341" i="3"/>
  <c r="P1349" i="3"/>
  <c r="O1349" i="3"/>
  <c r="P1357" i="3"/>
  <c r="O1357" i="3"/>
  <c r="P1365" i="3"/>
  <c r="O1365" i="3"/>
  <c r="P1373" i="3"/>
  <c r="O1373" i="3"/>
  <c r="P1381" i="3"/>
  <c r="O1381" i="3"/>
  <c r="P1389" i="3"/>
  <c r="O1389" i="3"/>
  <c r="P1397" i="3"/>
  <c r="O1397" i="3"/>
  <c r="P1405" i="3"/>
  <c r="O1405" i="3"/>
  <c r="P1413" i="3"/>
  <c r="O1413" i="3"/>
  <c r="O1004" i="3"/>
  <c r="O1098" i="3"/>
  <c r="O1244" i="3"/>
  <c r="P1028" i="3"/>
  <c r="O1028" i="3"/>
  <c r="P982" i="3"/>
  <c r="O982" i="3"/>
  <c r="P400" i="3"/>
  <c r="O400" i="3"/>
  <c r="P998" i="3"/>
  <c r="O998" i="3"/>
  <c r="P624" i="3"/>
  <c r="O624" i="3"/>
  <c r="P782" i="3"/>
  <c r="O782" i="3"/>
  <c r="P908" i="3"/>
  <c r="O908" i="3"/>
  <c r="P1030" i="3"/>
  <c r="O1030" i="3"/>
  <c r="P1038" i="3"/>
  <c r="O1038" i="3"/>
  <c r="P1046" i="3"/>
  <c r="O1046" i="3"/>
  <c r="P1054" i="3"/>
  <c r="O1054" i="3"/>
  <c r="P1062" i="3"/>
  <c r="O1062" i="3"/>
  <c r="O1070" i="3"/>
  <c r="P1070" i="3"/>
  <c r="P1078" i="3"/>
  <c r="O1078" i="3"/>
  <c r="P1086" i="3"/>
  <c r="O1086" i="3"/>
  <c r="P1094" i="3"/>
  <c r="O1094" i="3"/>
  <c r="P1102" i="3"/>
  <c r="O1102" i="3"/>
  <c r="P1110" i="3"/>
  <c r="O1110" i="3"/>
  <c r="P1118" i="3"/>
  <c r="O1118" i="3"/>
  <c r="P1126" i="3"/>
  <c r="O1126" i="3"/>
  <c r="P1134" i="3"/>
  <c r="O1134" i="3"/>
  <c r="P1142" i="3"/>
  <c r="O1142" i="3"/>
  <c r="P1150" i="3"/>
  <c r="O1150" i="3"/>
  <c r="P1158" i="3"/>
  <c r="O1158" i="3"/>
  <c r="P1166" i="3"/>
  <c r="O1166" i="3"/>
  <c r="P1174" i="3"/>
  <c r="O1174" i="3"/>
  <c r="P1182" i="3"/>
  <c r="O1182" i="3"/>
  <c r="P1190" i="3"/>
  <c r="O1190" i="3"/>
  <c r="P1198" i="3"/>
  <c r="O1198" i="3"/>
  <c r="P1206" i="3"/>
  <c r="O1206" i="3"/>
  <c r="P1214" i="3"/>
  <c r="O1214" i="3"/>
  <c r="O1222" i="3"/>
  <c r="P1222" i="3"/>
  <c r="P1230" i="3"/>
  <c r="O1230" i="3"/>
  <c r="P1238" i="3"/>
  <c r="O1238" i="3"/>
  <c r="P1246" i="3"/>
  <c r="O1246" i="3"/>
  <c r="P1254" i="3"/>
  <c r="O1254" i="3"/>
  <c r="P1262" i="3"/>
  <c r="O1262" i="3"/>
  <c r="P1270" i="3"/>
  <c r="O1270" i="3"/>
  <c r="P1278" i="3"/>
  <c r="O1278" i="3"/>
  <c r="P1286" i="3"/>
  <c r="O1286" i="3"/>
  <c r="P1294" i="3"/>
  <c r="O1294" i="3"/>
  <c r="P1302" i="3"/>
  <c r="O1302" i="3"/>
  <c r="P1310" i="3"/>
  <c r="O1310" i="3"/>
  <c r="P1318" i="3"/>
  <c r="O1318" i="3"/>
  <c r="P1326" i="3"/>
  <c r="O1326" i="3"/>
  <c r="P1334" i="3"/>
  <c r="O1334" i="3"/>
  <c r="P1350" i="3"/>
  <c r="O1350" i="3"/>
  <c r="P1358" i="3"/>
  <c r="O1358" i="3"/>
  <c r="O1366" i="3"/>
  <c r="P1366" i="3"/>
  <c r="P1374" i="3"/>
  <c r="O1374" i="3"/>
  <c r="P1382" i="3"/>
  <c r="O1382" i="3"/>
  <c r="P1390" i="3"/>
  <c r="O1390" i="3"/>
  <c r="P1398" i="3"/>
  <c r="O1398" i="3"/>
  <c r="P1406" i="3"/>
  <c r="O1406" i="3"/>
  <c r="O1414" i="3"/>
  <c r="P1414" i="3"/>
  <c r="O2" i="3"/>
  <c r="O747" i="3"/>
  <c r="O1112" i="3"/>
  <c r="O1276" i="3"/>
  <c r="P1029" i="3"/>
  <c r="O1029" i="3"/>
  <c r="P983" i="3"/>
  <c r="O983" i="3"/>
  <c r="P401" i="3"/>
  <c r="O401" i="3"/>
  <c r="P999" i="3"/>
  <c r="O999" i="3"/>
  <c r="P625" i="3"/>
  <c r="O625" i="3"/>
  <c r="P783" i="3"/>
  <c r="O783" i="3"/>
  <c r="P1031" i="3"/>
  <c r="O1031" i="3"/>
  <c r="P1039" i="3"/>
  <c r="O1039" i="3"/>
  <c r="P1047" i="3"/>
  <c r="O1047" i="3"/>
  <c r="P1055" i="3"/>
  <c r="O1055" i="3"/>
  <c r="P1063" i="3"/>
  <c r="O1063" i="3"/>
  <c r="O1071" i="3"/>
  <c r="P1071" i="3"/>
  <c r="P1079" i="3"/>
  <c r="O1079" i="3"/>
  <c r="P1087" i="3"/>
  <c r="O1087" i="3"/>
  <c r="P1095" i="3"/>
  <c r="O1095" i="3"/>
  <c r="P1103" i="3"/>
  <c r="O1103" i="3"/>
  <c r="O1111" i="3"/>
  <c r="P1111" i="3"/>
  <c r="P1119" i="3"/>
  <c r="O1119" i="3"/>
  <c r="P1127" i="3"/>
  <c r="O1127" i="3"/>
  <c r="P1135" i="3"/>
  <c r="O1135" i="3"/>
  <c r="P1143" i="3"/>
  <c r="O1143" i="3"/>
  <c r="P1151" i="3"/>
  <c r="O1151" i="3"/>
  <c r="P1159" i="3"/>
  <c r="O1159" i="3"/>
  <c r="P1167" i="3"/>
  <c r="O1167" i="3"/>
  <c r="P1175" i="3"/>
  <c r="O1175" i="3"/>
  <c r="P1183" i="3"/>
  <c r="O1183" i="3"/>
  <c r="P1191" i="3"/>
  <c r="O1191" i="3"/>
  <c r="P1199" i="3"/>
  <c r="O1199" i="3"/>
  <c r="P1207" i="3"/>
  <c r="O1207" i="3"/>
  <c r="P1215" i="3"/>
  <c r="O1215" i="3"/>
  <c r="P1223" i="3"/>
  <c r="O1223" i="3"/>
  <c r="P1231" i="3"/>
  <c r="O1231" i="3"/>
  <c r="O1239" i="3"/>
  <c r="P1239" i="3"/>
  <c r="P1247" i="3"/>
  <c r="O1247" i="3"/>
  <c r="P1255" i="3"/>
  <c r="O1255" i="3"/>
  <c r="P1263" i="3"/>
  <c r="O1263" i="3"/>
  <c r="P1271" i="3"/>
  <c r="O1271" i="3"/>
  <c r="P1279" i="3"/>
  <c r="O1279" i="3"/>
  <c r="P1287" i="3"/>
  <c r="O1287" i="3"/>
  <c r="P1295" i="3"/>
  <c r="O1295" i="3"/>
  <c r="O1303" i="3"/>
  <c r="P1303" i="3"/>
  <c r="P1311" i="3"/>
  <c r="O1311" i="3"/>
  <c r="P1319" i="3"/>
  <c r="O1319" i="3"/>
  <c r="P1327" i="3"/>
  <c r="O1327" i="3"/>
  <c r="P1335" i="3"/>
  <c r="O1335" i="3"/>
  <c r="P1351" i="3"/>
  <c r="O1351" i="3"/>
  <c r="P1359" i="3"/>
  <c r="O1359" i="3"/>
  <c r="P1367" i="3"/>
  <c r="O1367" i="3"/>
  <c r="P1375" i="3"/>
  <c r="O1375" i="3"/>
  <c r="P1383" i="3"/>
  <c r="O1383" i="3"/>
  <c r="O1391" i="3"/>
  <c r="P1391" i="3"/>
  <c r="P1399" i="3"/>
  <c r="O1399" i="3"/>
  <c r="O1407" i="3"/>
  <c r="P1407" i="3"/>
  <c r="P1415" i="3"/>
  <c r="O1415" i="3"/>
  <c r="O879" i="3"/>
  <c r="O1116" i="3"/>
  <c r="O1290" i="3"/>
  <c r="P6" i="8"/>
  <c r="N6" i="8"/>
  <c r="P3" i="8"/>
  <c r="P4" i="8"/>
  <c r="P2" i="8"/>
  <c r="O6" i="8"/>
  <c r="O5" i="8"/>
  <c r="O4" i="8"/>
  <c r="N4" i="8"/>
  <c r="O3" i="8"/>
  <c r="L977" i="3" l="1"/>
  <c r="U977" i="3" s="1"/>
  <c r="L918" i="3"/>
  <c r="U918" i="3" s="1"/>
  <c r="L859" i="3"/>
  <c r="U859" i="3" s="1"/>
  <c r="L976" i="3"/>
  <c r="U976" i="3" s="1"/>
  <c r="L858" i="3"/>
  <c r="U858" i="3" s="1"/>
  <c r="L919" i="3"/>
  <c r="U919" i="3" s="1"/>
  <c r="L743" i="3"/>
  <c r="U743" i="3" s="1"/>
  <c r="L687" i="3"/>
  <c r="U687" i="3" s="1"/>
  <c r="L801" i="3"/>
  <c r="U801" i="3" s="1"/>
  <c r="L742" i="3"/>
  <c r="U742" i="3" s="1"/>
  <c r="L686" i="3"/>
  <c r="U686" i="3" s="1"/>
  <c r="L510" i="3"/>
  <c r="U510" i="3" s="1"/>
  <c r="L454" i="3"/>
  <c r="U454" i="3" s="1"/>
  <c r="L627" i="3"/>
  <c r="U627" i="3" s="1"/>
  <c r="L571" i="3"/>
  <c r="U571" i="3" s="1"/>
  <c r="L626" i="3"/>
  <c r="U626" i="3" s="1"/>
  <c r="L570" i="3"/>
  <c r="U570" i="3" s="1"/>
  <c r="L511" i="3"/>
  <c r="U511" i="3" s="1"/>
  <c r="L455" i="3"/>
  <c r="U455" i="3" s="1"/>
  <c r="L800" i="3"/>
  <c r="U800" i="3" s="1"/>
  <c r="L396" i="3"/>
  <c r="U396" i="3" s="1"/>
  <c r="L397" i="3"/>
  <c r="U397" i="3" s="1"/>
  <c r="J163" i="3"/>
  <c r="S163" i="3" s="1"/>
  <c r="J397" i="3"/>
  <c r="S397" i="3" s="1"/>
  <c r="J396" i="3"/>
  <c r="S396" i="3" s="1"/>
  <c r="J859" i="3"/>
  <c r="S859" i="3" s="1"/>
  <c r="J627" i="3"/>
  <c r="S627" i="3" s="1"/>
  <c r="J571" i="3"/>
  <c r="S571" i="3" s="1"/>
  <c r="J858" i="3"/>
  <c r="S858" i="3" s="1"/>
  <c r="J626" i="3"/>
  <c r="S626" i="3" s="1"/>
  <c r="J570" i="3"/>
  <c r="S570" i="3" s="1"/>
  <c r="J977" i="3"/>
  <c r="S977" i="3" s="1"/>
  <c r="J801" i="3"/>
  <c r="S801" i="3" s="1"/>
  <c r="J976" i="3"/>
  <c r="S976" i="3" s="1"/>
  <c r="J800" i="3"/>
  <c r="S800" i="3" s="1"/>
  <c r="J919" i="3"/>
  <c r="S919" i="3" s="1"/>
  <c r="J743" i="3"/>
  <c r="S743" i="3" s="1"/>
  <c r="J687" i="3"/>
  <c r="S687" i="3" s="1"/>
  <c r="J511" i="3"/>
  <c r="S511" i="3" s="1"/>
  <c r="J455" i="3"/>
  <c r="S455" i="3" s="1"/>
  <c r="J918" i="3"/>
  <c r="S918" i="3" s="1"/>
  <c r="J742" i="3"/>
  <c r="S742" i="3" s="1"/>
  <c r="J686" i="3"/>
  <c r="S686" i="3" s="1"/>
  <c r="J510" i="3"/>
  <c r="S510" i="3" s="1"/>
  <c r="J454" i="3"/>
  <c r="S454" i="3" s="1"/>
  <c r="J1411" i="3"/>
  <c r="S1411" i="3" s="1"/>
  <c r="J1403" i="3"/>
  <c r="S1403" i="3" s="1"/>
  <c r="J1395" i="3"/>
  <c r="S1395" i="3" s="1"/>
  <c r="J1387" i="3"/>
  <c r="S1387" i="3" s="1"/>
  <c r="J1379" i="3"/>
  <c r="S1379" i="3" s="1"/>
  <c r="J1371" i="3"/>
  <c r="S1371" i="3" s="1"/>
  <c r="J1363" i="3"/>
  <c r="S1363" i="3" s="1"/>
  <c r="J1355" i="3"/>
  <c r="S1355" i="3" s="1"/>
  <c r="J1347" i="3"/>
  <c r="S1347" i="3" s="1"/>
  <c r="J1339" i="3"/>
  <c r="S1339" i="3" s="1"/>
  <c r="J1331" i="3"/>
  <c r="S1331" i="3" s="1"/>
  <c r="J1323" i="3"/>
  <c r="S1323" i="3" s="1"/>
  <c r="J1315" i="3"/>
  <c r="S1315" i="3" s="1"/>
  <c r="J1307" i="3"/>
  <c r="S1307" i="3" s="1"/>
  <c r="J1299" i="3"/>
  <c r="S1299" i="3" s="1"/>
  <c r="J1291" i="3"/>
  <c r="S1291" i="3" s="1"/>
  <c r="J1283" i="3"/>
  <c r="S1283" i="3" s="1"/>
  <c r="J1275" i="3"/>
  <c r="S1275" i="3" s="1"/>
  <c r="J1267" i="3"/>
  <c r="S1267" i="3" s="1"/>
  <c r="J1259" i="3"/>
  <c r="S1259" i="3" s="1"/>
  <c r="J1251" i="3"/>
  <c r="S1251" i="3" s="1"/>
  <c r="J1243" i="3"/>
  <c r="S1243" i="3" s="1"/>
  <c r="J1235" i="3"/>
  <c r="S1235" i="3" s="1"/>
  <c r="J1227" i="3"/>
  <c r="S1227" i="3" s="1"/>
  <c r="J1219" i="3"/>
  <c r="S1219" i="3" s="1"/>
  <c r="J1211" i="3"/>
  <c r="S1211" i="3" s="1"/>
  <c r="J1203" i="3"/>
  <c r="S1203" i="3" s="1"/>
  <c r="J1195" i="3"/>
  <c r="S1195" i="3" s="1"/>
  <c r="J1187" i="3"/>
  <c r="S1187" i="3" s="1"/>
  <c r="J1179" i="3"/>
  <c r="S1179" i="3" s="1"/>
  <c r="J1171" i="3"/>
  <c r="S1171" i="3" s="1"/>
  <c r="J1163" i="3"/>
  <c r="S1163" i="3" s="1"/>
  <c r="J1155" i="3"/>
  <c r="S1155" i="3" s="1"/>
  <c r="J1147" i="3"/>
  <c r="S1147" i="3" s="1"/>
  <c r="J1410" i="3"/>
  <c r="S1410" i="3" s="1"/>
  <c r="J1402" i="3"/>
  <c r="S1402" i="3" s="1"/>
  <c r="J1394" i="3"/>
  <c r="S1394" i="3" s="1"/>
  <c r="J1386" i="3"/>
  <c r="S1386" i="3" s="1"/>
  <c r="J1378" i="3"/>
  <c r="S1378" i="3" s="1"/>
  <c r="J1370" i="3"/>
  <c r="S1370" i="3" s="1"/>
  <c r="J1362" i="3"/>
  <c r="S1362" i="3" s="1"/>
  <c r="J1354" i="3"/>
  <c r="S1354" i="3" s="1"/>
  <c r="J1346" i="3"/>
  <c r="S1346" i="3" s="1"/>
  <c r="J1338" i="3"/>
  <c r="S1338" i="3" s="1"/>
  <c r="J1330" i="3"/>
  <c r="S1330" i="3" s="1"/>
  <c r="J1322" i="3"/>
  <c r="S1322" i="3" s="1"/>
  <c r="J1314" i="3"/>
  <c r="S1314" i="3" s="1"/>
  <c r="J1306" i="3"/>
  <c r="S1306" i="3" s="1"/>
  <c r="J1298" i="3"/>
  <c r="S1298" i="3" s="1"/>
  <c r="J1290" i="3"/>
  <c r="S1290" i="3" s="1"/>
  <c r="J1282" i="3"/>
  <c r="S1282" i="3" s="1"/>
  <c r="J1274" i="3"/>
  <c r="S1274" i="3" s="1"/>
  <c r="J1266" i="3"/>
  <c r="S1266" i="3" s="1"/>
  <c r="J1258" i="3"/>
  <c r="S1258" i="3" s="1"/>
  <c r="J1250" i="3"/>
  <c r="S1250" i="3" s="1"/>
  <c r="J1242" i="3"/>
  <c r="S1242" i="3" s="1"/>
  <c r="J1234" i="3"/>
  <c r="S1234" i="3" s="1"/>
  <c r="J1226" i="3"/>
  <c r="S1226" i="3" s="1"/>
  <c r="J1218" i="3"/>
  <c r="S1218" i="3" s="1"/>
  <c r="J1210" i="3"/>
  <c r="S1210" i="3" s="1"/>
  <c r="J1202" i="3"/>
  <c r="S1202" i="3" s="1"/>
  <c r="J1194" i="3"/>
  <c r="S1194" i="3" s="1"/>
  <c r="J1186" i="3"/>
  <c r="S1186" i="3" s="1"/>
  <c r="J1178" i="3"/>
  <c r="S1178" i="3" s="1"/>
  <c r="J1170" i="3"/>
  <c r="S1170" i="3" s="1"/>
  <c r="J1162" i="3"/>
  <c r="S1162" i="3" s="1"/>
  <c r="J1154" i="3"/>
  <c r="S1154" i="3" s="1"/>
  <c r="J1146" i="3"/>
  <c r="S1146" i="3" s="1"/>
  <c r="J1417" i="3"/>
  <c r="S1417" i="3" s="1"/>
  <c r="J1409" i="3"/>
  <c r="S1409" i="3" s="1"/>
  <c r="J1401" i="3"/>
  <c r="S1401" i="3" s="1"/>
  <c r="J1393" i="3"/>
  <c r="S1393" i="3" s="1"/>
  <c r="J1385" i="3"/>
  <c r="S1385" i="3" s="1"/>
  <c r="J1377" i="3"/>
  <c r="S1377" i="3" s="1"/>
  <c r="J1369" i="3"/>
  <c r="S1369" i="3" s="1"/>
  <c r="J1361" i="3"/>
  <c r="S1361" i="3" s="1"/>
  <c r="J1353" i="3"/>
  <c r="S1353" i="3" s="1"/>
  <c r="J1345" i="3"/>
  <c r="S1345" i="3" s="1"/>
  <c r="J1337" i="3"/>
  <c r="S1337" i="3" s="1"/>
  <c r="J1329" i="3"/>
  <c r="S1329" i="3" s="1"/>
  <c r="J1321" i="3"/>
  <c r="S1321" i="3" s="1"/>
  <c r="J1313" i="3"/>
  <c r="S1313" i="3" s="1"/>
  <c r="J1305" i="3"/>
  <c r="S1305" i="3" s="1"/>
  <c r="J1297" i="3"/>
  <c r="S1297" i="3" s="1"/>
  <c r="J1289" i="3"/>
  <c r="S1289" i="3" s="1"/>
  <c r="J1281" i="3"/>
  <c r="S1281" i="3" s="1"/>
  <c r="J1273" i="3"/>
  <c r="S1273" i="3" s="1"/>
  <c r="J1265" i="3"/>
  <c r="S1265" i="3" s="1"/>
  <c r="J1257" i="3"/>
  <c r="S1257" i="3" s="1"/>
  <c r="J1249" i="3"/>
  <c r="S1249" i="3" s="1"/>
  <c r="J1241" i="3"/>
  <c r="S1241" i="3" s="1"/>
  <c r="J1233" i="3"/>
  <c r="S1233" i="3" s="1"/>
  <c r="J1225" i="3"/>
  <c r="S1225" i="3" s="1"/>
  <c r="J1217" i="3"/>
  <c r="S1217" i="3" s="1"/>
  <c r="J1209" i="3"/>
  <c r="S1209" i="3" s="1"/>
  <c r="J1201" i="3"/>
  <c r="S1201" i="3" s="1"/>
  <c r="J1193" i="3"/>
  <c r="S1193" i="3" s="1"/>
  <c r="J1185" i="3"/>
  <c r="S1185" i="3" s="1"/>
  <c r="J1177" i="3"/>
  <c r="S1177" i="3" s="1"/>
  <c r="J1169" i="3"/>
  <c r="S1169" i="3" s="1"/>
  <c r="J1161" i="3"/>
  <c r="S1161" i="3" s="1"/>
  <c r="J1153" i="3"/>
  <c r="S1153" i="3" s="1"/>
  <c r="J1145" i="3"/>
  <c r="S1145" i="3" s="1"/>
  <c r="J1416" i="3"/>
  <c r="S1416" i="3" s="1"/>
  <c r="J1408" i="3"/>
  <c r="S1408" i="3" s="1"/>
  <c r="J1400" i="3"/>
  <c r="S1400" i="3" s="1"/>
  <c r="J1392" i="3"/>
  <c r="S1392" i="3" s="1"/>
  <c r="J1384" i="3"/>
  <c r="S1384" i="3" s="1"/>
  <c r="J1376" i="3"/>
  <c r="S1376" i="3" s="1"/>
  <c r="J1368" i="3"/>
  <c r="S1368" i="3" s="1"/>
  <c r="J1360" i="3"/>
  <c r="S1360" i="3" s="1"/>
  <c r="J1352" i="3"/>
  <c r="S1352" i="3" s="1"/>
  <c r="J1344" i="3"/>
  <c r="S1344" i="3" s="1"/>
  <c r="J1336" i="3"/>
  <c r="S1336" i="3" s="1"/>
  <c r="J1328" i="3"/>
  <c r="S1328" i="3" s="1"/>
  <c r="J1320" i="3"/>
  <c r="S1320" i="3" s="1"/>
  <c r="J1312" i="3"/>
  <c r="S1312" i="3" s="1"/>
  <c r="J1304" i="3"/>
  <c r="S1304" i="3" s="1"/>
  <c r="J1296" i="3"/>
  <c r="S1296" i="3" s="1"/>
  <c r="J1288" i="3"/>
  <c r="S1288" i="3" s="1"/>
  <c r="J1280" i="3"/>
  <c r="S1280" i="3" s="1"/>
  <c r="J1272" i="3"/>
  <c r="S1272" i="3" s="1"/>
  <c r="J1264" i="3"/>
  <c r="S1264" i="3" s="1"/>
  <c r="J1256" i="3"/>
  <c r="S1256" i="3" s="1"/>
  <c r="J1248" i="3"/>
  <c r="S1248" i="3" s="1"/>
  <c r="J1240" i="3"/>
  <c r="S1240" i="3" s="1"/>
  <c r="J1232" i="3"/>
  <c r="S1232" i="3" s="1"/>
  <c r="J1224" i="3"/>
  <c r="S1224" i="3" s="1"/>
  <c r="J1216" i="3"/>
  <c r="S1216" i="3" s="1"/>
  <c r="J1208" i="3"/>
  <c r="S1208" i="3" s="1"/>
  <c r="J1200" i="3"/>
  <c r="S1200" i="3" s="1"/>
  <c r="J1192" i="3"/>
  <c r="S1192" i="3" s="1"/>
  <c r="J1184" i="3"/>
  <c r="S1184" i="3" s="1"/>
  <c r="J1176" i="3"/>
  <c r="S1176" i="3" s="1"/>
  <c r="J1168" i="3"/>
  <c r="S1168" i="3" s="1"/>
  <c r="J1160" i="3"/>
  <c r="S1160" i="3" s="1"/>
  <c r="J1152" i="3"/>
  <c r="S1152" i="3" s="1"/>
  <c r="J1415" i="3"/>
  <c r="S1415" i="3" s="1"/>
  <c r="J1407" i="3"/>
  <c r="S1407" i="3" s="1"/>
  <c r="J1399" i="3"/>
  <c r="S1399" i="3" s="1"/>
  <c r="J1391" i="3"/>
  <c r="S1391" i="3" s="1"/>
  <c r="J1383" i="3"/>
  <c r="S1383" i="3" s="1"/>
  <c r="J1375" i="3"/>
  <c r="S1375" i="3" s="1"/>
  <c r="J1367" i="3"/>
  <c r="S1367" i="3" s="1"/>
  <c r="J1359" i="3"/>
  <c r="S1359" i="3" s="1"/>
  <c r="J1351" i="3"/>
  <c r="S1351" i="3" s="1"/>
  <c r="J1343" i="3"/>
  <c r="S1343" i="3" s="1"/>
  <c r="J1335" i="3"/>
  <c r="S1335" i="3" s="1"/>
  <c r="J1327" i="3"/>
  <c r="S1327" i="3" s="1"/>
  <c r="J1319" i="3"/>
  <c r="S1319" i="3" s="1"/>
  <c r="J1311" i="3"/>
  <c r="S1311" i="3" s="1"/>
  <c r="J1303" i="3"/>
  <c r="S1303" i="3" s="1"/>
  <c r="J1295" i="3"/>
  <c r="S1295" i="3" s="1"/>
  <c r="J1287" i="3"/>
  <c r="S1287" i="3" s="1"/>
  <c r="J1279" i="3"/>
  <c r="S1279" i="3" s="1"/>
  <c r="J1271" i="3"/>
  <c r="S1271" i="3" s="1"/>
  <c r="J1263" i="3"/>
  <c r="S1263" i="3" s="1"/>
  <c r="J1255" i="3"/>
  <c r="S1255" i="3" s="1"/>
  <c r="J1247" i="3"/>
  <c r="S1247" i="3" s="1"/>
  <c r="J1239" i="3"/>
  <c r="S1239" i="3" s="1"/>
  <c r="J1231" i="3"/>
  <c r="S1231" i="3" s="1"/>
  <c r="J1223" i="3"/>
  <c r="S1223" i="3" s="1"/>
  <c r="J1215" i="3"/>
  <c r="S1215" i="3" s="1"/>
  <c r="J1207" i="3"/>
  <c r="S1207" i="3" s="1"/>
  <c r="J1414" i="3"/>
  <c r="S1414" i="3" s="1"/>
  <c r="J1406" i="3"/>
  <c r="S1406" i="3" s="1"/>
  <c r="J1398" i="3"/>
  <c r="S1398" i="3" s="1"/>
  <c r="J1390" i="3"/>
  <c r="S1390" i="3" s="1"/>
  <c r="J1382" i="3"/>
  <c r="S1382" i="3" s="1"/>
  <c r="J1374" i="3"/>
  <c r="S1374" i="3" s="1"/>
  <c r="J1366" i="3"/>
  <c r="S1366" i="3" s="1"/>
  <c r="J1358" i="3"/>
  <c r="S1358" i="3" s="1"/>
  <c r="J1350" i="3"/>
  <c r="S1350" i="3" s="1"/>
  <c r="J1342" i="3"/>
  <c r="S1342" i="3" s="1"/>
  <c r="J1334" i="3"/>
  <c r="S1334" i="3" s="1"/>
  <c r="J1326" i="3"/>
  <c r="S1326" i="3" s="1"/>
  <c r="J1318" i="3"/>
  <c r="S1318" i="3" s="1"/>
  <c r="J1310" i="3"/>
  <c r="S1310" i="3" s="1"/>
  <c r="J1302" i="3"/>
  <c r="S1302" i="3" s="1"/>
  <c r="J1294" i="3"/>
  <c r="S1294" i="3" s="1"/>
  <c r="J1286" i="3"/>
  <c r="S1286" i="3" s="1"/>
  <c r="J1278" i="3"/>
  <c r="S1278" i="3" s="1"/>
  <c r="J1270" i="3"/>
  <c r="S1270" i="3" s="1"/>
  <c r="J1262" i="3"/>
  <c r="S1262" i="3" s="1"/>
  <c r="J1254" i="3"/>
  <c r="S1254" i="3" s="1"/>
  <c r="J1246" i="3"/>
  <c r="S1246" i="3" s="1"/>
  <c r="J1238" i="3"/>
  <c r="S1238" i="3" s="1"/>
  <c r="J1230" i="3"/>
  <c r="S1230" i="3" s="1"/>
  <c r="J1222" i="3"/>
  <c r="S1222" i="3" s="1"/>
  <c r="J1214" i="3"/>
  <c r="S1214" i="3" s="1"/>
  <c r="J1206" i="3"/>
  <c r="S1206" i="3" s="1"/>
  <c r="J1413" i="3"/>
  <c r="S1413" i="3" s="1"/>
  <c r="J1405" i="3"/>
  <c r="S1405" i="3" s="1"/>
  <c r="J1397" i="3"/>
  <c r="S1397" i="3" s="1"/>
  <c r="J1389" i="3"/>
  <c r="S1389" i="3" s="1"/>
  <c r="J1381" i="3"/>
  <c r="S1381" i="3" s="1"/>
  <c r="J1373" i="3"/>
  <c r="S1373" i="3" s="1"/>
  <c r="J1365" i="3"/>
  <c r="S1365" i="3" s="1"/>
  <c r="J1357" i="3"/>
  <c r="S1357" i="3" s="1"/>
  <c r="J1349" i="3"/>
  <c r="S1349" i="3" s="1"/>
  <c r="J1341" i="3"/>
  <c r="S1341" i="3" s="1"/>
  <c r="J1333" i="3"/>
  <c r="S1333" i="3" s="1"/>
  <c r="J1325" i="3"/>
  <c r="S1325" i="3" s="1"/>
  <c r="J1317" i="3"/>
  <c r="S1317" i="3" s="1"/>
  <c r="J1309" i="3"/>
  <c r="S1309" i="3" s="1"/>
  <c r="J1301" i="3"/>
  <c r="S1301" i="3" s="1"/>
  <c r="J1293" i="3"/>
  <c r="S1293" i="3" s="1"/>
  <c r="J1285" i="3"/>
  <c r="S1285" i="3" s="1"/>
  <c r="J1277" i="3"/>
  <c r="S1277" i="3" s="1"/>
  <c r="J1269" i="3"/>
  <c r="S1269" i="3" s="1"/>
  <c r="J1261" i="3"/>
  <c r="S1261" i="3" s="1"/>
  <c r="J1253" i="3"/>
  <c r="S1253" i="3" s="1"/>
  <c r="J1245" i="3"/>
  <c r="S1245" i="3" s="1"/>
  <c r="J1237" i="3"/>
  <c r="S1237" i="3" s="1"/>
  <c r="J1229" i="3"/>
  <c r="S1229" i="3" s="1"/>
  <c r="J1221" i="3"/>
  <c r="S1221" i="3" s="1"/>
  <c r="J1213" i="3"/>
  <c r="S1213" i="3" s="1"/>
  <c r="J1205" i="3"/>
  <c r="S1205" i="3" s="1"/>
  <c r="J1197" i="3"/>
  <c r="S1197" i="3" s="1"/>
  <c r="J1189" i="3"/>
  <c r="S1189" i="3" s="1"/>
  <c r="J1181" i="3"/>
  <c r="S1181" i="3" s="1"/>
  <c r="J1173" i="3"/>
  <c r="S1173" i="3" s="1"/>
  <c r="J1165" i="3"/>
  <c r="S1165" i="3" s="1"/>
  <c r="J1157" i="3"/>
  <c r="S1157" i="3" s="1"/>
  <c r="J1149" i="3"/>
  <c r="S1149" i="3" s="1"/>
  <c r="J1141" i="3"/>
  <c r="S1141" i="3" s="1"/>
  <c r="J1396" i="3"/>
  <c r="S1396" i="3" s="1"/>
  <c r="J1332" i="3"/>
  <c r="S1332" i="3" s="1"/>
  <c r="J1268" i="3"/>
  <c r="S1268" i="3" s="1"/>
  <c r="J1204" i="3"/>
  <c r="S1204" i="3" s="1"/>
  <c r="J1182" i="3"/>
  <c r="S1182" i="3" s="1"/>
  <c r="J1159" i="3"/>
  <c r="S1159" i="3" s="1"/>
  <c r="J1142" i="3"/>
  <c r="S1142" i="3" s="1"/>
  <c r="J1133" i="3"/>
  <c r="S1133" i="3" s="1"/>
  <c r="J1125" i="3"/>
  <c r="S1125" i="3" s="1"/>
  <c r="J1117" i="3"/>
  <c r="S1117" i="3" s="1"/>
  <c r="J1109" i="3"/>
  <c r="S1109" i="3" s="1"/>
  <c r="J1101" i="3"/>
  <c r="S1101" i="3" s="1"/>
  <c r="J1093" i="3"/>
  <c r="S1093" i="3" s="1"/>
  <c r="J1085" i="3"/>
  <c r="S1085" i="3" s="1"/>
  <c r="J1077" i="3"/>
  <c r="S1077" i="3" s="1"/>
  <c r="J1069" i="3"/>
  <c r="S1069" i="3" s="1"/>
  <c r="J1061" i="3"/>
  <c r="S1061" i="3" s="1"/>
  <c r="J1053" i="3"/>
  <c r="S1053" i="3" s="1"/>
  <c r="J1045" i="3"/>
  <c r="S1045" i="3" s="1"/>
  <c r="J1037" i="3"/>
  <c r="S1037" i="3" s="1"/>
  <c r="J1009" i="3"/>
  <c r="S1009" i="3" s="1"/>
  <c r="J879" i="3"/>
  <c r="S879" i="3" s="1"/>
  <c r="J747" i="3"/>
  <c r="S747" i="3" s="1"/>
  <c r="J1005" i="3"/>
  <c r="S1005" i="3" s="1"/>
  <c r="J507" i="3"/>
  <c r="S507" i="3" s="1"/>
  <c r="J271" i="3"/>
  <c r="S271" i="3" s="1"/>
  <c r="J1007" i="3"/>
  <c r="S1007" i="3" s="1"/>
  <c r="J877" i="3"/>
  <c r="S877" i="3" s="1"/>
  <c r="J741" i="3"/>
  <c r="S741" i="3" s="1"/>
  <c r="J949" i="3"/>
  <c r="S949" i="3" s="1"/>
  <c r="J327" i="3"/>
  <c r="S327" i="3" s="1"/>
  <c r="J925" i="3"/>
  <c r="S925" i="3" s="1"/>
  <c r="J1027" i="3"/>
  <c r="S1027" i="3" s="1"/>
  <c r="J905" i="3"/>
  <c r="S905" i="3" s="1"/>
  <c r="J779" i="3"/>
  <c r="S779" i="3" s="1"/>
  <c r="J861" i="3"/>
  <c r="S861" i="3" s="1"/>
  <c r="J965" i="3"/>
  <c r="S965" i="3" s="1"/>
  <c r="J839" i="3"/>
  <c r="S839" i="3" s="1"/>
  <c r="J713" i="3"/>
  <c r="S713" i="3" s="1"/>
  <c r="J501" i="3"/>
  <c r="S501" i="3" s="1"/>
  <c r="J997" i="3"/>
  <c r="S997" i="3" s="1"/>
  <c r="J863" i="3"/>
  <c r="S863" i="3" s="1"/>
  <c r="J735" i="3"/>
  <c r="S735" i="3" s="1"/>
  <c r="J773" i="3"/>
  <c r="S773" i="3" s="1"/>
  <c r="J749" i="3"/>
  <c r="S749" i="3" s="1"/>
  <c r="J899" i="3"/>
  <c r="S899" i="3" s="1"/>
  <c r="J771" i="3"/>
  <c r="S771" i="3" s="1"/>
  <c r="J615" i="3"/>
  <c r="S615" i="3" s="1"/>
  <c r="J313" i="3"/>
  <c r="S313" i="3" s="1"/>
  <c r="J693" i="3"/>
  <c r="S693" i="3" s="1"/>
  <c r="J897" i="3"/>
  <c r="S897" i="3" s="1"/>
  <c r="J769" i="3"/>
  <c r="S769" i="3" s="1"/>
  <c r="J629" i="3"/>
  <c r="S629" i="3" s="1"/>
  <c r="J957" i="3"/>
  <c r="S957" i="3" s="1"/>
  <c r="J829" i="3"/>
  <c r="S829" i="3" s="1"/>
  <c r="J701" i="3"/>
  <c r="S701" i="3" s="1"/>
  <c r="J583" i="3"/>
  <c r="S583" i="3" s="1"/>
  <c r="J573" i="3"/>
  <c r="S573" i="3" s="1"/>
  <c r="J955" i="3"/>
  <c r="S955" i="3" s="1"/>
  <c r="J827" i="3"/>
  <c r="S827" i="3" s="1"/>
  <c r="J699" i="3"/>
  <c r="S699" i="3" s="1"/>
  <c r="J575" i="3"/>
  <c r="S575" i="3" s="1"/>
  <c r="J517" i="3"/>
  <c r="S517" i="3" s="1"/>
  <c r="J889" i="3"/>
  <c r="S889" i="3" s="1"/>
  <c r="J757" i="3"/>
  <c r="S757" i="3" s="1"/>
  <c r="J607" i="3"/>
  <c r="S607" i="3" s="1"/>
  <c r="J303" i="3"/>
  <c r="S303" i="3" s="1"/>
  <c r="J461" i="3"/>
  <c r="S461" i="3" s="1"/>
  <c r="J887" i="3"/>
  <c r="S887" i="3" s="1"/>
  <c r="J755" i="3"/>
  <c r="S755" i="3" s="1"/>
  <c r="J413" i="3"/>
  <c r="S413" i="3" s="1"/>
  <c r="J389" i="3"/>
  <c r="S389" i="3" s="1"/>
  <c r="J381" i="3"/>
  <c r="S381" i="3" s="1"/>
  <c r="J373" i="3"/>
  <c r="S373" i="3" s="1"/>
  <c r="J365" i="3"/>
  <c r="S365" i="3" s="1"/>
  <c r="J357" i="3"/>
  <c r="S357" i="3" s="1"/>
  <c r="J349" i="3"/>
  <c r="S349" i="3" s="1"/>
  <c r="J341" i="3"/>
  <c r="S341" i="3" s="1"/>
  <c r="J333" i="3"/>
  <c r="S333" i="3" s="1"/>
  <c r="J325" i="3"/>
  <c r="S325" i="3" s="1"/>
  <c r="J485" i="3"/>
  <c r="S485" i="3" s="1"/>
  <c r="J211" i="3"/>
  <c r="S211" i="3" s="1"/>
  <c r="J301" i="3"/>
  <c r="S301" i="3" s="1"/>
  <c r="J293" i="3"/>
  <c r="S293" i="3" s="1"/>
  <c r="J289" i="3"/>
  <c r="S289" i="3" s="1"/>
  <c r="J277" i="3"/>
  <c r="S277" i="3" s="1"/>
  <c r="J269" i="3"/>
  <c r="S269" i="3" s="1"/>
  <c r="J479" i="3"/>
  <c r="S479" i="3" s="1"/>
  <c r="J203" i="3"/>
  <c r="S203" i="3" s="1"/>
  <c r="J245" i="3"/>
  <c r="S245" i="3" s="1"/>
  <c r="J237" i="3"/>
  <c r="S237" i="3" s="1"/>
  <c r="J285" i="3"/>
  <c r="S285" i="3" s="1"/>
  <c r="J221" i="3"/>
  <c r="S221" i="3" s="1"/>
  <c r="J213" i="3"/>
  <c r="S213" i="3" s="1"/>
  <c r="J473" i="3"/>
  <c r="S473" i="3" s="1"/>
  <c r="J199" i="3"/>
  <c r="S199" i="3" s="1"/>
  <c r="J189" i="3"/>
  <c r="S189" i="3" s="1"/>
  <c r="J181" i="3"/>
  <c r="S181" i="3" s="1"/>
  <c r="J281" i="3"/>
  <c r="S281" i="3" s="1"/>
  <c r="J165" i="3"/>
  <c r="S165" i="3" s="1"/>
  <c r="J157" i="3"/>
  <c r="S157" i="3" s="1"/>
  <c r="J467" i="3"/>
  <c r="S467" i="3" s="1"/>
  <c r="J195" i="3"/>
  <c r="S195" i="3" s="1"/>
  <c r="J133" i="3"/>
  <c r="S133" i="3" s="1"/>
  <c r="J125" i="3"/>
  <c r="S125" i="3" s="1"/>
  <c r="J275" i="3"/>
  <c r="S275" i="3" s="1"/>
  <c r="J109" i="3"/>
  <c r="S109" i="3" s="1"/>
  <c r="J1388" i="3"/>
  <c r="S1388" i="3" s="1"/>
  <c r="J1324" i="3"/>
  <c r="S1324" i="3" s="1"/>
  <c r="J1260" i="3"/>
  <c r="S1260" i="3" s="1"/>
  <c r="J1199" i="3"/>
  <c r="S1199" i="3" s="1"/>
  <c r="J1180" i="3"/>
  <c r="S1180" i="3" s="1"/>
  <c r="J1158" i="3"/>
  <c r="S1158" i="3" s="1"/>
  <c r="J1140" i="3"/>
  <c r="S1140" i="3" s="1"/>
  <c r="J1132" i="3"/>
  <c r="S1132" i="3" s="1"/>
  <c r="J1124" i="3"/>
  <c r="S1124" i="3" s="1"/>
  <c r="J1116" i="3"/>
  <c r="S1116" i="3" s="1"/>
  <c r="J1108" i="3"/>
  <c r="S1108" i="3" s="1"/>
  <c r="J1100" i="3"/>
  <c r="S1100" i="3" s="1"/>
  <c r="J1092" i="3"/>
  <c r="S1092" i="3" s="1"/>
  <c r="J1084" i="3"/>
  <c r="S1084" i="3" s="1"/>
  <c r="J1076" i="3"/>
  <c r="S1076" i="3" s="1"/>
  <c r="J1068" i="3"/>
  <c r="S1068" i="3" s="1"/>
  <c r="J1060" i="3"/>
  <c r="S1060" i="3" s="1"/>
  <c r="J1052" i="3"/>
  <c r="S1052" i="3" s="1"/>
  <c r="J1044" i="3"/>
  <c r="S1044" i="3" s="1"/>
  <c r="J1036" i="3"/>
  <c r="S1036" i="3" s="1"/>
  <c r="J1008" i="3"/>
  <c r="S1008" i="3" s="1"/>
  <c r="J878" i="3"/>
  <c r="S878" i="3" s="1"/>
  <c r="J746" i="3"/>
  <c r="S746" i="3" s="1"/>
  <c r="J1004" i="3"/>
  <c r="S1004" i="3" s="1"/>
  <c r="J506" i="3"/>
  <c r="S506" i="3" s="1"/>
  <c r="J270" i="3"/>
  <c r="S270" i="3" s="1"/>
  <c r="J162" i="3"/>
  <c r="S162" i="3" s="1"/>
  <c r="J1006" i="3"/>
  <c r="S1006" i="3" s="1"/>
  <c r="J876" i="3"/>
  <c r="S876" i="3" s="1"/>
  <c r="J740" i="3"/>
  <c r="S740" i="3" s="1"/>
  <c r="J948" i="3"/>
  <c r="S948" i="3" s="1"/>
  <c r="J326" i="3"/>
  <c r="S326" i="3" s="1"/>
  <c r="J924" i="3"/>
  <c r="S924" i="3" s="1"/>
  <c r="J1026" i="3"/>
  <c r="S1026" i="3" s="1"/>
  <c r="J904" i="3"/>
  <c r="S904" i="3" s="1"/>
  <c r="J778" i="3"/>
  <c r="S778" i="3" s="1"/>
  <c r="J620" i="3"/>
  <c r="S620" i="3" s="1"/>
  <c r="J448" i="3"/>
  <c r="S448" i="3" s="1"/>
  <c r="J860" i="3"/>
  <c r="S860" i="3" s="1"/>
  <c r="J964" i="3"/>
  <c r="S964" i="3" s="1"/>
  <c r="J838" i="3"/>
  <c r="S838" i="3" s="1"/>
  <c r="J712" i="3"/>
  <c r="S712" i="3" s="1"/>
  <c r="J594" i="3"/>
  <c r="S594" i="3" s="1"/>
  <c r="J500" i="3"/>
  <c r="S500" i="3" s="1"/>
  <c r="J258" i="3"/>
  <c r="S258" i="3" s="1"/>
  <c r="J148" i="3"/>
  <c r="S148" i="3" s="1"/>
  <c r="J996" i="3"/>
  <c r="S996" i="3" s="1"/>
  <c r="J862" i="3"/>
  <c r="S862" i="3" s="1"/>
  <c r="J734" i="3"/>
  <c r="S734" i="3" s="1"/>
  <c r="J772" i="3"/>
  <c r="S772" i="3" s="1"/>
  <c r="J314" i="3"/>
  <c r="S314" i="3" s="1"/>
  <c r="J748" i="3"/>
  <c r="S748" i="3" s="1"/>
  <c r="J1020" i="3"/>
  <c r="S1020" i="3" s="1"/>
  <c r="J898" i="3"/>
  <c r="S898" i="3" s="1"/>
  <c r="J770" i="3"/>
  <c r="S770" i="3" s="1"/>
  <c r="J614" i="3"/>
  <c r="S614" i="3" s="1"/>
  <c r="J312" i="3"/>
  <c r="S312" i="3" s="1"/>
  <c r="J692" i="3"/>
  <c r="S692" i="3" s="1"/>
  <c r="J1018" i="3"/>
  <c r="S1018" i="3" s="1"/>
  <c r="J896" i="3"/>
  <c r="S896" i="3" s="1"/>
  <c r="J768" i="3"/>
  <c r="S768" i="3" s="1"/>
  <c r="J612" i="3"/>
  <c r="S612" i="3" s="1"/>
  <c r="J440" i="3"/>
  <c r="S440" i="3" s="1"/>
  <c r="J628" i="3"/>
  <c r="S628" i="3" s="1"/>
  <c r="J956" i="3"/>
  <c r="S956" i="3" s="1"/>
  <c r="J828" i="3"/>
  <c r="S828" i="3" s="1"/>
  <c r="J700" i="3"/>
  <c r="S700" i="3" s="1"/>
  <c r="J582" i="3"/>
  <c r="S582" i="3" s="1"/>
  <c r="J438" i="3"/>
  <c r="S438" i="3" s="1"/>
  <c r="J572" i="3"/>
  <c r="S572" i="3" s="1"/>
  <c r="J954" i="3"/>
  <c r="S954" i="3" s="1"/>
  <c r="J826" i="3"/>
  <c r="S826" i="3" s="1"/>
  <c r="J698" i="3"/>
  <c r="S698" i="3" s="1"/>
  <c r="J574" i="3"/>
  <c r="S574" i="3" s="1"/>
  <c r="J306" i="3"/>
  <c r="S306" i="3" s="1"/>
  <c r="J516" i="3"/>
  <c r="S516" i="3" s="1"/>
  <c r="J1012" i="3"/>
  <c r="S1012" i="3" s="1"/>
  <c r="J888" i="3"/>
  <c r="S888" i="3" s="1"/>
  <c r="J756" i="3"/>
  <c r="S756" i="3" s="1"/>
  <c r="J606" i="3"/>
  <c r="S606" i="3" s="1"/>
  <c r="J302" i="3"/>
  <c r="S302" i="3" s="1"/>
  <c r="J460" i="3"/>
  <c r="S460" i="3" s="1"/>
  <c r="J1010" i="3"/>
  <c r="S1010" i="3" s="1"/>
  <c r="J886" i="3"/>
  <c r="S886" i="3" s="1"/>
  <c r="J754" i="3"/>
  <c r="S754" i="3" s="1"/>
  <c r="J604" i="3"/>
  <c r="S604" i="3" s="1"/>
  <c r="J412" i="3"/>
  <c r="S412" i="3" s="1"/>
  <c r="J388" i="3"/>
  <c r="S388" i="3" s="1"/>
  <c r="J380" i="3"/>
  <c r="S380" i="3" s="1"/>
  <c r="J372" i="3"/>
  <c r="S372" i="3" s="1"/>
  <c r="J364" i="3"/>
  <c r="S364" i="3" s="1"/>
  <c r="J356" i="3"/>
  <c r="S356" i="3" s="1"/>
  <c r="J348" i="3"/>
  <c r="S348" i="3" s="1"/>
  <c r="J340" i="3"/>
  <c r="S340" i="3" s="1"/>
  <c r="J332" i="3"/>
  <c r="S332" i="3" s="1"/>
  <c r="J324" i="3"/>
  <c r="S324" i="3" s="1"/>
  <c r="J484" i="3"/>
  <c r="S484" i="3" s="1"/>
  <c r="J210" i="3"/>
  <c r="S210" i="3" s="1"/>
  <c r="J300" i="3"/>
  <c r="S300" i="3" s="1"/>
  <c r="J292" i="3"/>
  <c r="S292" i="3" s="1"/>
  <c r="J288" i="3"/>
  <c r="S288" i="3" s="1"/>
  <c r="J276" i="3"/>
  <c r="S276" i="3" s="1"/>
  <c r="J268" i="3"/>
  <c r="S268" i="3" s="1"/>
  <c r="J478" i="3"/>
  <c r="S478" i="3" s="1"/>
  <c r="J202" i="3"/>
  <c r="S202" i="3" s="1"/>
  <c r="J244" i="3"/>
  <c r="S244" i="3" s="1"/>
  <c r="J236" i="3"/>
  <c r="S236" i="3" s="1"/>
  <c r="J284" i="3"/>
  <c r="S284" i="3" s="1"/>
  <c r="J220" i="3"/>
  <c r="S220" i="3" s="1"/>
  <c r="J212" i="3"/>
  <c r="S212" i="3" s="1"/>
  <c r="J472" i="3"/>
  <c r="S472" i="3" s="1"/>
  <c r="J198" i="3"/>
  <c r="S198" i="3" s="1"/>
  <c r="J188" i="3"/>
  <c r="S188" i="3" s="1"/>
  <c r="J180" i="3"/>
  <c r="S180" i="3" s="1"/>
  <c r="J280" i="3"/>
  <c r="S280" i="3" s="1"/>
  <c r="J164" i="3"/>
  <c r="S164" i="3" s="1"/>
  <c r="J156" i="3"/>
  <c r="S156" i="3" s="1"/>
  <c r="J466" i="3"/>
  <c r="S466" i="3" s="1"/>
  <c r="J194" i="3"/>
  <c r="S194" i="3" s="1"/>
  <c r="J132" i="3"/>
  <c r="S132" i="3" s="1"/>
  <c r="J124" i="3"/>
  <c r="S124" i="3" s="1"/>
  <c r="J274" i="3"/>
  <c r="S274" i="3" s="1"/>
  <c r="J1380" i="3"/>
  <c r="S1380" i="3" s="1"/>
  <c r="J1316" i="3"/>
  <c r="S1316" i="3" s="1"/>
  <c r="J1252" i="3"/>
  <c r="S1252" i="3" s="1"/>
  <c r="J1198" i="3"/>
  <c r="S1198" i="3" s="1"/>
  <c r="J1175" i="3"/>
  <c r="S1175" i="3" s="1"/>
  <c r="J1156" i="3"/>
  <c r="S1156" i="3" s="1"/>
  <c r="J1139" i="3"/>
  <c r="S1139" i="3" s="1"/>
  <c r="J1131" i="3"/>
  <c r="S1131" i="3" s="1"/>
  <c r="J1123" i="3"/>
  <c r="S1123" i="3" s="1"/>
  <c r="J1115" i="3"/>
  <c r="S1115" i="3" s="1"/>
  <c r="J1107" i="3"/>
  <c r="S1107" i="3" s="1"/>
  <c r="J1099" i="3"/>
  <c r="S1099" i="3" s="1"/>
  <c r="J1091" i="3"/>
  <c r="S1091" i="3" s="1"/>
  <c r="J1083" i="3"/>
  <c r="S1083" i="3" s="1"/>
  <c r="J1075" i="3"/>
  <c r="S1075" i="3" s="1"/>
  <c r="J1067" i="3"/>
  <c r="S1067" i="3" s="1"/>
  <c r="J1059" i="3"/>
  <c r="S1059" i="3" s="1"/>
  <c r="J1051" i="3"/>
  <c r="S1051" i="3" s="1"/>
  <c r="J1043" i="3"/>
  <c r="S1043" i="3" s="1"/>
  <c r="J1035" i="3"/>
  <c r="S1035" i="3" s="1"/>
  <c r="J971" i="3"/>
  <c r="S971" i="3" s="1"/>
  <c r="J845" i="3"/>
  <c r="S845" i="3" s="1"/>
  <c r="J721" i="3"/>
  <c r="S721" i="3" s="1"/>
  <c r="J603" i="3"/>
  <c r="S603" i="3" s="1"/>
  <c r="J453" i="3"/>
  <c r="S453" i="3" s="1"/>
  <c r="J979" i="3"/>
  <c r="S979" i="3" s="1"/>
  <c r="J969" i="3"/>
  <c r="S969" i="3" s="1"/>
  <c r="J843" i="3"/>
  <c r="S843" i="3" s="1"/>
  <c r="J719" i="3"/>
  <c r="S719" i="3" s="1"/>
  <c r="J601" i="3"/>
  <c r="S601" i="3" s="1"/>
  <c r="J505" i="3"/>
  <c r="S505" i="3" s="1"/>
  <c r="J267" i="3"/>
  <c r="S267" i="3" s="1"/>
  <c r="J159" i="3"/>
  <c r="S159" i="3" s="1"/>
  <c r="J1003" i="3"/>
  <c r="S1003" i="3" s="1"/>
  <c r="J873" i="3"/>
  <c r="S873" i="3" s="1"/>
  <c r="J739" i="3"/>
  <c r="S739" i="3" s="1"/>
  <c r="J891" i="3"/>
  <c r="S891" i="3" s="1"/>
  <c r="J875" i="3"/>
  <c r="S875" i="3" s="1"/>
  <c r="J937" i="3"/>
  <c r="S937" i="3" s="1"/>
  <c r="J799" i="3"/>
  <c r="S799" i="3" s="1"/>
  <c r="J677" i="3"/>
  <c r="S677" i="3" s="1"/>
  <c r="J559" i="3"/>
  <c r="S559" i="3" s="1"/>
  <c r="J447" i="3"/>
  <c r="S447" i="3" s="1"/>
  <c r="J803" i="3"/>
  <c r="S803" i="3" s="1"/>
  <c r="J963" i="3"/>
  <c r="S963" i="3" s="1"/>
  <c r="J837" i="3"/>
  <c r="S837" i="3" s="1"/>
  <c r="J711" i="3"/>
  <c r="S711" i="3" s="1"/>
  <c r="J591" i="3"/>
  <c r="S591" i="3" s="1"/>
  <c r="J499" i="3"/>
  <c r="S499" i="3" s="1"/>
  <c r="J257" i="3"/>
  <c r="S257" i="3" s="1"/>
  <c r="J147" i="3"/>
  <c r="S147" i="3" s="1"/>
  <c r="J995" i="3"/>
  <c r="S995" i="3" s="1"/>
  <c r="J857" i="3"/>
  <c r="S857" i="3" s="1"/>
  <c r="J733" i="3"/>
  <c r="S733" i="3" s="1"/>
  <c r="J715" i="3"/>
  <c r="S715" i="3" s="1"/>
  <c r="J497" i="3"/>
  <c r="S497" i="3" s="1"/>
  <c r="J255" i="3"/>
  <c r="S255" i="3" s="1"/>
  <c r="J145" i="3"/>
  <c r="S145" i="3" s="1"/>
  <c r="J991" i="3"/>
  <c r="S991" i="3" s="1"/>
  <c r="J855" i="3"/>
  <c r="S855" i="3" s="1"/>
  <c r="J731" i="3"/>
  <c r="S731" i="3" s="1"/>
  <c r="J659" i="3"/>
  <c r="S659" i="3" s="1"/>
  <c r="J643" i="3"/>
  <c r="S643" i="3" s="1"/>
  <c r="J917" i="3"/>
  <c r="S917" i="3" s="1"/>
  <c r="J791" i="3"/>
  <c r="S791" i="3" s="1"/>
  <c r="J669" i="3"/>
  <c r="S669" i="3" s="1"/>
  <c r="J551" i="3"/>
  <c r="S551" i="3" s="1"/>
  <c r="J587" i="3"/>
  <c r="S587" i="3" s="1"/>
  <c r="J915" i="3"/>
  <c r="S915" i="3" s="1"/>
  <c r="J789" i="3"/>
  <c r="S789" i="3" s="1"/>
  <c r="J667" i="3"/>
  <c r="S667" i="3" s="1"/>
  <c r="J549" i="3"/>
  <c r="S549" i="3" s="1"/>
  <c r="J491" i="3"/>
  <c r="S491" i="3" s="1"/>
  <c r="J247" i="3"/>
  <c r="S247" i="3" s="1"/>
  <c r="J139" i="3"/>
  <c r="S139" i="3" s="1"/>
  <c r="J975" i="3"/>
  <c r="S975" i="3" s="1"/>
  <c r="J849" i="3"/>
  <c r="S849" i="3" s="1"/>
  <c r="J725" i="3"/>
  <c r="S725" i="3" s="1"/>
  <c r="J483" i="3"/>
  <c r="S483" i="3" s="1"/>
  <c r="J489" i="3"/>
  <c r="S489" i="3" s="1"/>
  <c r="J243" i="3"/>
  <c r="S243" i="3" s="1"/>
  <c r="J135" i="3"/>
  <c r="S135" i="3" s="1"/>
  <c r="J973" i="3"/>
  <c r="S973" i="3" s="1"/>
  <c r="J847" i="3"/>
  <c r="S847" i="3" s="1"/>
  <c r="J723" i="3"/>
  <c r="S723" i="3" s="1"/>
  <c r="J427" i="3"/>
  <c r="S427" i="3" s="1"/>
  <c r="J299" i="3"/>
  <c r="S299" i="3" s="1"/>
  <c r="J403" i="3"/>
  <c r="S403" i="3" s="1"/>
  <c r="J395" i="3"/>
  <c r="S395" i="3" s="1"/>
  <c r="J387" i="3"/>
  <c r="S387" i="3" s="1"/>
  <c r="J379" i="3"/>
  <c r="S379" i="3" s="1"/>
  <c r="J371" i="3"/>
  <c r="S371" i="3" s="1"/>
  <c r="J363" i="3"/>
  <c r="S363" i="3" s="1"/>
  <c r="J355" i="3"/>
  <c r="S355" i="3" s="1"/>
  <c r="J347" i="3"/>
  <c r="S347" i="3" s="1"/>
  <c r="J339" i="3"/>
  <c r="S339" i="3" s="1"/>
  <c r="J331" i="3"/>
  <c r="S331" i="3" s="1"/>
  <c r="J541" i="3"/>
  <c r="S541" i="3" s="1"/>
  <c r="J431" i="3"/>
  <c r="S431" i="3" s="1"/>
  <c r="J187" i="3"/>
  <c r="S187" i="3" s="1"/>
  <c r="J657" i="3"/>
  <c r="S657" i="3" s="1"/>
  <c r="J291" i="3"/>
  <c r="S291" i="3" s="1"/>
  <c r="J231" i="3"/>
  <c r="S231" i="3" s="1"/>
  <c r="J121" i="3"/>
  <c r="S121" i="3" s="1"/>
  <c r="J531" i="3"/>
  <c r="S531" i="3" s="1"/>
  <c r="J425" i="3"/>
  <c r="S425" i="3" s="1"/>
  <c r="J177" i="3"/>
  <c r="S177" i="3" s="1"/>
  <c r="J647" i="3"/>
  <c r="S647" i="3" s="1"/>
  <c r="J235" i="3"/>
  <c r="S235" i="3" s="1"/>
  <c r="J227" i="3"/>
  <c r="S227" i="3" s="1"/>
  <c r="J117" i="3"/>
  <c r="S117" i="3" s="1"/>
  <c r="J525" i="3"/>
  <c r="S525" i="3" s="1"/>
  <c r="J417" i="3"/>
  <c r="S417" i="3" s="1"/>
  <c r="J173" i="3"/>
  <c r="S173" i="3" s="1"/>
  <c r="J641" i="3"/>
  <c r="S641" i="3" s="1"/>
  <c r="J179" i="3"/>
  <c r="S179" i="3" s="1"/>
  <c r="J223" i="3"/>
  <c r="S223" i="3" s="1"/>
  <c r="J113" i="3"/>
  <c r="S113" i="3" s="1"/>
  <c r="J515" i="3"/>
  <c r="S515" i="3" s="1"/>
  <c r="J411" i="3"/>
  <c r="S411" i="3" s="1"/>
  <c r="J169" i="3"/>
  <c r="S169" i="3" s="1"/>
  <c r="J631" i="3"/>
  <c r="S631" i="3" s="1"/>
  <c r="J123" i="3"/>
  <c r="S123" i="3" s="1"/>
  <c r="J215" i="3"/>
  <c r="S215" i="3" s="1"/>
  <c r="J1372" i="3"/>
  <c r="S1372" i="3" s="1"/>
  <c r="J1308" i="3"/>
  <c r="S1308" i="3" s="1"/>
  <c r="J1244" i="3"/>
  <c r="S1244" i="3" s="1"/>
  <c r="J1196" i="3"/>
  <c r="S1196" i="3" s="1"/>
  <c r="J1174" i="3"/>
  <c r="S1174" i="3" s="1"/>
  <c r="J1151" i="3"/>
  <c r="S1151" i="3" s="1"/>
  <c r="J1138" i="3"/>
  <c r="S1138" i="3" s="1"/>
  <c r="J1130" i="3"/>
  <c r="S1130" i="3" s="1"/>
  <c r="J1122" i="3"/>
  <c r="S1122" i="3" s="1"/>
  <c r="J1114" i="3"/>
  <c r="S1114" i="3" s="1"/>
  <c r="J1106" i="3"/>
  <c r="S1106" i="3" s="1"/>
  <c r="J1098" i="3"/>
  <c r="S1098" i="3" s="1"/>
  <c r="J1090" i="3"/>
  <c r="S1090" i="3" s="1"/>
  <c r="J1082" i="3"/>
  <c r="S1082" i="3" s="1"/>
  <c r="J1074" i="3"/>
  <c r="S1074" i="3" s="1"/>
  <c r="J1066" i="3"/>
  <c r="S1066" i="3" s="1"/>
  <c r="J1058" i="3"/>
  <c r="S1058" i="3" s="1"/>
  <c r="J1050" i="3"/>
  <c r="S1050" i="3" s="1"/>
  <c r="J1042" i="3"/>
  <c r="S1042" i="3" s="1"/>
  <c r="J1034" i="3"/>
  <c r="S1034" i="3" s="1"/>
  <c r="J970" i="3"/>
  <c r="S970" i="3" s="1"/>
  <c r="J844" i="3"/>
  <c r="S844" i="3" s="1"/>
  <c r="J720" i="3"/>
  <c r="S720" i="3" s="1"/>
  <c r="J602" i="3"/>
  <c r="S602" i="3" s="1"/>
  <c r="J452" i="3"/>
  <c r="S452" i="3" s="1"/>
  <c r="J978" i="3"/>
  <c r="S978" i="3" s="1"/>
  <c r="J968" i="3"/>
  <c r="S968" i="3" s="1"/>
  <c r="J842" i="3"/>
  <c r="S842" i="3" s="1"/>
  <c r="J718" i="3"/>
  <c r="S718" i="3" s="1"/>
  <c r="J600" i="3"/>
  <c r="S600" i="3" s="1"/>
  <c r="J504" i="3"/>
  <c r="S504" i="3" s="1"/>
  <c r="J266" i="3"/>
  <c r="S266" i="3" s="1"/>
  <c r="J158" i="3"/>
  <c r="S158" i="3" s="1"/>
  <c r="J1002" i="3"/>
  <c r="S1002" i="3" s="1"/>
  <c r="J872" i="3"/>
  <c r="S872" i="3" s="1"/>
  <c r="J738" i="3"/>
  <c r="S738" i="3" s="1"/>
  <c r="J890" i="3"/>
  <c r="S890" i="3" s="1"/>
  <c r="J874" i="3"/>
  <c r="S874" i="3" s="1"/>
  <c r="J936" i="3"/>
  <c r="S936" i="3" s="1"/>
  <c r="J798" i="3"/>
  <c r="S798" i="3" s="1"/>
  <c r="J676" i="3"/>
  <c r="S676" i="3" s="1"/>
  <c r="J558" i="3"/>
  <c r="S558" i="3" s="1"/>
  <c r="J446" i="3"/>
  <c r="S446" i="3" s="1"/>
  <c r="J802" i="3"/>
  <c r="S802" i="3" s="1"/>
  <c r="J962" i="3"/>
  <c r="S962" i="3" s="1"/>
  <c r="J836" i="3"/>
  <c r="S836" i="3" s="1"/>
  <c r="J710" i="3"/>
  <c r="S710" i="3" s="1"/>
  <c r="J590" i="3"/>
  <c r="S590" i="3" s="1"/>
  <c r="J498" i="3"/>
  <c r="S498" i="3" s="1"/>
  <c r="J256" i="3"/>
  <c r="S256" i="3" s="1"/>
  <c r="J146" i="3"/>
  <c r="S146" i="3" s="1"/>
  <c r="J994" i="3"/>
  <c r="S994" i="3" s="1"/>
  <c r="J856" i="3"/>
  <c r="S856" i="3" s="1"/>
  <c r="J732" i="3"/>
  <c r="S732" i="3" s="1"/>
  <c r="J714" i="3"/>
  <c r="S714" i="3" s="1"/>
  <c r="J496" i="3"/>
  <c r="S496" i="3" s="1"/>
  <c r="J254" i="3"/>
  <c r="S254" i="3" s="1"/>
  <c r="J144" i="3"/>
  <c r="S144" i="3" s="1"/>
  <c r="J990" i="3"/>
  <c r="S990" i="3" s="1"/>
  <c r="J854" i="3"/>
  <c r="S854" i="3" s="1"/>
  <c r="J730" i="3"/>
  <c r="S730" i="3" s="1"/>
  <c r="J658" i="3"/>
  <c r="S658" i="3" s="1"/>
  <c r="J642" i="3"/>
  <c r="S642" i="3" s="1"/>
  <c r="J916" i="3"/>
  <c r="S916" i="3" s="1"/>
  <c r="J790" i="3"/>
  <c r="S790" i="3" s="1"/>
  <c r="J668" i="3"/>
  <c r="S668" i="3" s="1"/>
  <c r="J550" i="3"/>
  <c r="S550" i="3" s="1"/>
  <c r="J586" i="3"/>
  <c r="S586" i="3" s="1"/>
  <c r="J914" i="3"/>
  <c r="S914" i="3" s="1"/>
  <c r="J788" i="3"/>
  <c r="S788" i="3" s="1"/>
  <c r="J666" i="3"/>
  <c r="S666" i="3" s="1"/>
  <c r="J548" i="3"/>
  <c r="S548" i="3" s="1"/>
  <c r="J490" i="3"/>
  <c r="S490" i="3" s="1"/>
  <c r="J246" i="3"/>
  <c r="S246" i="3" s="1"/>
  <c r="J138" i="3"/>
  <c r="S138" i="3" s="1"/>
  <c r="J974" i="3"/>
  <c r="S974" i="3" s="1"/>
  <c r="J848" i="3"/>
  <c r="S848" i="3" s="1"/>
  <c r="J724" i="3"/>
  <c r="S724" i="3" s="1"/>
  <c r="J482" i="3"/>
  <c r="S482" i="3" s="1"/>
  <c r="J488" i="3"/>
  <c r="S488" i="3" s="1"/>
  <c r="J242" i="3"/>
  <c r="S242" i="3" s="1"/>
  <c r="J134" i="3"/>
  <c r="S134" i="3" s="1"/>
  <c r="J972" i="3"/>
  <c r="S972" i="3" s="1"/>
  <c r="J846" i="3"/>
  <c r="S846" i="3" s="1"/>
  <c r="J722" i="3"/>
  <c r="S722" i="3" s="1"/>
  <c r="J426" i="3"/>
  <c r="S426" i="3" s="1"/>
  <c r="J298" i="3"/>
  <c r="S298" i="3" s="1"/>
  <c r="J402" i="3"/>
  <c r="S402" i="3" s="1"/>
  <c r="J394" i="3"/>
  <c r="S394" i="3" s="1"/>
  <c r="J386" i="3"/>
  <c r="S386" i="3" s="1"/>
  <c r="J378" i="3"/>
  <c r="S378" i="3" s="1"/>
  <c r="J370" i="3"/>
  <c r="S370" i="3" s="1"/>
  <c r="J362" i="3"/>
  <c r="S362" i="3" s="1"/>
  <c r="J354" i="3"/>
  <c r="S354" i="3" s="1"/>
  <c r="J346" i="3"/>
  <c r="S346" i="3" s="1"/>
  <c r="J338" i="3"/>
  <c r="S338" i="3" s="1"/>
  <c r="J330" i="3"/>
  <c r="S330" i="3" s="1"/>
  <c r="J540" i="3"/>
  <c r="S540" i="3" s="1"/>
  <c r="J430" i="3"/>
  <c r="S430" i="3" s="1"/>
  <c r="J186" i="3"/>
  <c r="S186" i="3" s="1"/>
  <c r="J656" i="3"/>
  <c r="S656" i="3" s="1"/>
  <c r="J290" i="3"/>
  <c r="S290" i="3" s="1"/>
  <c r="J230" i="3"/>
  <c r="S230" i="3" s="1"/>
  <c r="J120" i="3"/>
  <c r="S120" i="3" s="1"/>
  <c r="J530" i="3"/>
  <c r="S530" i="3" s="1"/>
  <c r="J424" i="3"/>
  <c r="S424" i="3" s="1"/>
  <c r="J176" i="3"/>
  <c r="S176" i="3" s="1"/>
  <c r="J646" i="3"/>
  <c r="S646" i="3" s="1"/>
  <c r="J234" i="3"/>
  <c r="S234" i="3" s="1"/>
  <c r="J226" i="3"/>
  <c r="S226" i="3" s="1"/>
  <c r="J116" i="3"/>
  <c r="S116" i="3" s="1"/>
  <c r="J524" i="3"/>
  <c r="S524" i="3" s="1"/>
  <c r="J416" i="3"/>
  <c r="S416" i="3" s="1"/>
  <c r="J172" i="3"/>
  <c r="S172" i="3" s="1"/>
  <c r="J640" i="3"/>
  <c r="S640" i="3" s="1"/>
  <c r="J178" i="3"/>
  <c r="S178" i="3" s="1"/>
  <c r="J222" i="3"/>
  <c r="S222" i="3" s="1"/>
  <c r="J112" i="3"/>
  <c r="S112" i="3" s="1"/>
  <c r="J514" i="3"/>
  <c r="S514" i="3" s="1"/>
  <c r="J410" i="3"/>
  <c r="S410" i="3" s="1"/>
  <c r="J168" i="3"/>
  <c r="S168" i="3" s="1"/>
  <c r="J630" i="3"/>
  <c r="S630" i="3" s="1"/>
  <c r="J122" i="3"/>
  <c r="S122" i="3" s="1"/>
  <c r="J214" i="3"/>
  <c r="S214" i="3" s="1"/>
  <c r="J1364" i="3"/>
  <c r="S1364" i="3" s="1"/>
  <c r="J1300" i="3"/>
  <c r="S1300" i="3" s="1"/>
  <c r="J1236" i="3"/>
  <c r="S1236" i="3" s="1"/>
  <c r="J1191" i="3"/>
  <c r="S1191" i="3" s="1"/>
  <c r="J1172" i="3"/>
  <c r="S1172" i="3" s="1"/>
  <c r="J1150" i="3"/>
  <c r="S1150" i="3" s="1"/>
  <c r="J1137" i="3"/>
  <c r="S1137" i="3" s="1"/>
  <c r="J1129" i="3"/>
  <c r="S1129" i="3" s="1"/>
  <c r="J1121" i="3"/>
  <c r="S1121" i="3" s="1"/>
  <c r="J1113" i="3"/>
  <c r="S1113" i="3" s="1"/>
  <c r="J1105" i="3"/>
  <c r="S1105" i="3" s="1"/>
  <c r="J1097" i="3"/>
  <c r="S1097" i="3" s="1"/>
  <c r="J1089" i="3"/>
  <c r="S1089" i="3" s="1"/>
  <c r="J1081" i="3"/>
  <c r="S1081" i="3" s="1"/>
  <c r="J1073" i="3"/>
  <c r="S1073" i="3" s="1"/>
  <c r="J1065" i="3"/>
  <c r="S1065" i="3" s="1"/>
  <c r="J1057" i="3"/>
  <c r="S1057" i="3" s="1"/>
  <c r="J1049" i="3"/>
  <c r="S1049" i="3" s="1"/>
  <c r="J1041" i="3"/>
  <c r="S1041" i="3" s="1"/>
  <c r="J1033" i="3"/>
  <c r="S1033" i="3" s="1"/>
  <c r="J947" i="3"/>
  <c r="S947" i="3" s="1"/>
  <c r="J815" i="3"/>
  <c r="S815" i="3" s="1"/>
  <c r="J683" i="3"/>
  <c r="S683" i="3" s="1"/>
  <c r="J565" i="3"/>
  <c r="S565" i="3" s="1"/>
  <c r="J993" i="3"/>
  <c r="S993" i="3" s="1"/>
  <c r="J945" i="3"/>
  <c r="S945" i="3" s="1"/>
  <c r="J813" i="3"/>
  <c r="S813" i="3" s="1"/>
  <c r="J681" i="3"/>
  <c r="S681" i="3" s="1"/>
  <c r="J563" i="3"/>
  <c r="S563" i="3" s="1"/>
  <c r="J451" i="3"/>
  <c r="S451" i="3" s="1"/>
  <c r="J921" i="3"/>
  <c r="S921" i="3" s="1"/>
  <c r="J967" i="3"/>
  <c r="S967" i="3" s="1"/>
  <c r="J841" i="3"/>
  <c r="S841" i="3" s="1"/>
  <c r="J717" i="3"/>
  <c r="S717" i="3" s="1"/>
  <c r="J597" i="3"/>
  <c r="S597" i="3" s="1"/>
  <c r="J323" i="3"/>
  <c r="S323" i="3" s="1"/>
  <c r="J865" i="3"/>
  <c r="S865" i="3" s="1"/>
  <c r="J1025" i="3"/>
  <c r="S1025" i="3" s="1"/>
  <c r="J903" i="3"/>
  <c r="S903" i="3" s="1"/>
  <c r="J777" i="3"/>
  <c r="S777" i="3" s="1"/>
  <c r="J619" i="3"/>
  <c r="S619" i="3" s="1"/>
  <c r="J817" i="3"/>
  <c r="S817" i="3" s="1"/>
  <c r="J933" i="3"/>
  <c r="S933" i="3" s="1"/>
  <c r="J797" i="3"/>
  <c r="S797" i="3" s="1"/>
  <c r="J675" i="3"/>
  <c r="S675" i="3" s="1"/>
  <c r="J557" i="3"/>
  <c r="S557" i="3" s="1"/>
  <c r="J445" i="3"/>
  <c r="S445" i="3" s="1"/>
  <c r="J745" i="3"/>
  <c r="S745" i="3" s="1"/>
  <c r="J961" i="3"/>
  <c r="S961" i="3" s="1"/>
  <c r="J835" i="3"/>
  <c r="S835" i="3" s="1"/>
  <c r="J707" i="3"/>
  <c r="S707" i="3" s="1"/>
  <c r="J589" i="3"/>
  <c r="S589" i="3" s="1"/>
  <c r="J443" i="3"/>
  <c r="S443" i="3" s="1"/>
  <c r="J689" i="3"/>
  <c r="S689" i="3" s="1"/>
  <c r="J959" i="3"/>
  <c r="S959" i="3" s="1"/>
  <c r="J833" i="3"/>
  <c r="S833" i="3" s="1"/>
  <c r="J705" i="3"/>
  <c r="S705" i="3" s="1"/>
  <c r="J585" i="3"/>
  <c r="S585" i="3" s="1"/>
  <c r="J311" i="3"/>
  <c r="S311" i="3" s="1"/>
  <c r="J633" i="3"/>
  <c r="S633" i="3" s="1"/>
  <c r="J1017" i="3"/>
  <c r="S1017" i="3" s="1"/>
  <c r="J895" i="3"/>
  <c r="S895" i="3" s="1"/>
  <c r="J763" i="3"/>
  <c r="S763" i="3" s="1"/>
  <c r="J611" i="3"/>
  <c r="S611" i="3" s="1"/>
  <c r="J309" i="3"/>
  <c r="S309" i="3" s="1"/>
  <c r="J577" i="3"/>
  <c r="S577" i="3" s="1"/>
  <c r="J1015" i="3"/>
  <c r="S1015" i="3" s="1"/>
  <c r="J893" i="3"/>
  <c r="S893" i="3" s="1"/>
  <c r="J761" i="3"/>
  <c r="S761" i="3" s="1"/>
  <c r="J609" i="3"/>
  <c r="S609" i="3" s="1"/>
  <c r="J437" i="3"/>
  <c r="S437" i="3" s="1"/>
  <c r="J513" i="3"/>
  <c r="S513" i="3" s="1"/>
  <c r="J953" i="3"/>
  <c r="S953" i="3" s="1"/>
  <c r="J821" i="3"/>
  <c r="S821" i="3" s="1"/>
  <c r="J691" i="3"/>
  <c r="S691" i="3" s="1"/>
  <c r="J569" i="3"/>
  <c r="S569" i="3" s="1"/>
  <c r="J435" i="3"/>
  <c r="S435" i="3" s="1"/>
  <c r="J457" i="3"/>
  <c r="S457" i="3" s="1"/>
  <c r="J951" i="3"/>
  <c r="S951" i="3" s="1"/>
  <c r="J819" i="3"/>
  <c r="S819" i="3" s="1"/>
  <c r="J685" i="3"/>
  <c r="S685" i="3" s="1"/>
  <c r="J567" i="3"/>
  <c r="S567" i="3" s="1"/>
  <c r="J487" i="3"/>
  <c r="S487" i="3" s="1"/>
  <c r="J239" i="3"/>
  <c r="S239" i="3" s="1"/>
  <c r="J131" i="3"/>
  <c r="S131" i="3" s="1"/>
  <c r="J393" i="3"/>
  <c r="S393" i="3" s="1"/>
  <c r="J385" i="3"/>
  <c r="S385" i="3" s="1"/>
  <c r="J377" i="3"/>
  <c r="S377" i="3" s="1"/>
  <c r="J369" i="3"/>
  <c r="S369" i="3" s="1"/>
  <c r="J361" i="3"/>
  <c r="S361" i="3" s="1"/>
  <c r="J353" i="3"/>
  <c r="S353" i="3" s="1"/>
  <c r="J345" i="3"/>
  <c r="S345" i="3" s="1"/>
  <c r="J337" i="3"/>
  <c r="S337" i="3" s="1"/>
  <c r="J329" i="3"/>
  <c r="S329" i="3" s="1"/>
  <c r="J321" i="3"/>
  <c r="S321" i="3" s="1"/>
  <c r="J295" i="3"/>
  <c r="S295" i="3" s="1"/>
  <c r="J305" i="3"/>
  <c r="S305" i="3" s="1"/>
  <c r="J297" i="3"/>
  <c r="S297" i="3" s="1"/>
  <c r="J481" i="3"/>
  <c r="S481" i="3" s="1"/>
  <c r="J205" i="3"/>
  <c r="S205" i="3" s="1"/>
  <c r="J273" i="3"/>
  <c r="S273" i="3" s="1"/>
  <c r="J265" i="3"/>
  <c r="S265" i="3" s="1"/>
  <c r="J287" i="3"/>
  <c r="S287" i="3" s="1"/>
  <c r="J249" i="3"/>
  <c r="S249" i="3" s="1"/>
  <c r="J241" i="3"/>
  <c r="S241" i="3" s="1"/>
  <c r="J475" i="3"/>
  <c r="S475" i="3" s="1"/>
  <c r="J201" i="3"/>
  <c r="S201" i="3" s="1"/>
  <c r="J217" i="3"/>
  <c r="S217" i="3" s="1"/>
  <c r="J209" i="3"/>
  <c r="S209" i="3" s="1"/>
  <c r="J283" i="3"/>
  <c r="S283" i="3" s="1"/>
  <c r="J193" i="3"/>
  <c r="S193" i="3" s="1"/>
  <c r="J185" i="3"/>
  <c r="S185" i="3" s="1"/>
  <c r="J469" i="3"/>
  <c r="S469" i="3" s="1"/>
  <c r="J197" i="3"/>
  <c r="S197" i="3" s="1"/>
  <c r="J161" i="3"/>
  <c r="S161" i="3" s="1"/>
  <c r="J153" i="3"/>
  <c r="S153" i="3" s="1"/>
  <c r="J279" i="3"/>
  <c r="S279" i="3" s="1"/>
  <c r="J137" i="3"/>
  <c r="S137" i="3" s="1"/>
  <c r="J129" i="3"/>
  <c r="S129" i="3" s="1"/>
  <c r="J459" i="3"/>
  <c r="S459" i="3" s="1"/>
  <c r="J191" i="3"/>
  <c r="S191" i="3" s="1"/>
  <c r="J105" i="3"/>
  <c r="S105" i="3" s="1"/>
  <c r="J1356" i="3"/>
  <c r="S1356" i="3" s="1"/>
  <c r="J1292" i="3"/>
  <c r="S1292" i="3" s="1"/>
  <c r="J1228" i="3"/>
  <c r="S1228" i="3" s="1"/>
  <c r="J1190" i="3"/>
  <c r="S1190" i="3" s="1"/>
  <c r="J1167" i="3"/>
  <c r="S1167" i="3" s="1"/>
  <c r="J1148" i="3"/>
  <c r="S1148" i="3" s="1"/>
  <c r="J1136" i="3"/>
  <c r="S1136" i="3" s="1"/>
  <c r="J1128" i="3"/>
  <c r="S1128" i="3" s="1"/>
  <c r="J1120" i="3"/>
  <c r="S1120" i="3" s="1"/>
  <c r="J1112" i="3"/>
  <c r="S1112" i="3" s="1"/>
  <c r="J1104" i="3"/>
  <c r="S1104" i="3" s="1"/>
  <c r="J1096" i="3"/>
  <c r="S1096" i="3" s="1"/>
  <c r="J1088" i="3"/>
  <c r="S1088" i="3" s="1"/>
  <c r="J1080" i="3"/>
  <c r="S1080" i="3" s="1"/>
  <c r="J1072" i="3"/>
  <c r="S1072" i="3" s="1"/>
  <c r="J1064" i="3"/>
  <c r="S1064" i="3" s="1"/>
  <c r="J1056" i="3"/>
  <c r="S1056" i="3" s="1"/>
  <c r="J1048" i="3"/>
  <c r="S1048" i="3" s="1"/>
  <c r="J1040" i="3"/>
  <c r="S1040" i="3" s="1"/>
  <c r="J1032" i="3"/>
  <c r="S1032" i="3" s="1"/>
  <c r="J946" i="3"/>
  <c r="S946" i="3" s="1"/>
  <c r="J814" i="3"/>
  <c r="S814" i="3" s="1"/>
  <c r="J682" i="3"/>
  <c r="S682" i="3" s="1"/>
  <c r="J564" i="3"/>
  <c r="S564" i="3" s="1"/>
  <c r="J992" i="3"/>
  <c r="S992" i="3" s="1"/>
  <c r="J944" i="3"/>
  <c r="S944" i="3" s="1"/>
  <c r="J812" i="3"/>
  <c r="S812" i="3" s="1"/>
  <c r="J680" i="3"/>
  <c r="S680" i="3" s="1"/>
  <c r="J562" i="3"/>
  <c r="S562" i="3" s="1"/>
  <c r="J450" i="3"/>
  <c r="S450" i="3" s="1"/>
  <c r="J920" i="3"/>
  <c r="S920" i="3" s="1"/>
  <c r="J966" i="3"/>
  <c r="S966" i="3" s="1"/>
  <c r="J840" i="3"/>
  <c r="S840" i="3" s="1"/>
  <c r="J716" i="3"/>
  <c r="S716" i="3" s="1"/>
  <c r="J596" i="3"/>
  <c r="S596" i="3" s="1"/>
  <c r="J322" i="3"/>
  <c r="S322" i="3" s="1"/>
  <c r="J864" i="3"/>
  <c r="S864" i="3" s="1"/>
  <c r="J1024" i="3"/>
  <c r="S1024" i="3" s="1"/>
  <c r="J902" i="3"/>
  <c r="S902" i="3" s="1"/>
  <c r="J776" i="3"/>
  <c r="S776" i="3" s="1"/>
  <c r="J618" i="3"/>
  <c r="S618" i="3" s="1"/>
  <c r="J816" i="3"/>
  <c r="S816" i="3" s="1"/>
  <c r="J932" i="3"/>
  <c r="S932" i="3" s="1"/>
  <c r="J796" i="3"/>
  <c r="S796" i="3" s="1"/>
  <c r="J674" i="3"/>
  <c r="S674" i="3" s="1"/>
  <c r="J556" i="3"/>
  <c r="S556" i="3" s="1"/>
  <c r="J444" i="3"/>
  <c r="S444" i="3" s="1"/>
  <c r="J744" i="3"/>
  <c r="S744" i="3" s="1"/>
  <c r="J960" i="3"/>
  <c r="S960" i="3" s="1"/>
  <c r="J834" i="3"/>
  <c r="S834" i="3" s="1"/>
  <c r="J706" i="3"/>
  <c r="S706" i="3" s="1"/>
  <c r="J588" i="3"/>
  <c r="S588" i="3" s="1"/>
  <c r="J442" i="3"/>
  <c r="S442" i="3" s="1"/>
  <c r="J688" i="3"/>
  <c r="S688" i="3" s="1"/>
  <c r="J958" i="3"/>
  <c r="S958" i="3" s="1"/>
  <c r="J832" i="3"/>
  <c r="S832" i="3" s="1"/>
  <c r="J704" i="3"/>
  <c r="S704" i="3" s="1"/>
  <c r="J584" i="3"/>
  <c r="S584" i="3" s="1"/>
  <c r="J310" i="3"/>
  <c r="S310" i="3" s="1"/>
  <c r="J632" i="3"/>
  <c r="S632" i="3" s="1"/>
  <c r="J1016" i="3"/>
  <c r="S1016" i="3" s="1"/>
  <c r="J894" i="3"/>
  <c r="S894" i="3" s="1"/>
  <c r="J762" i="3"/>
  <c r="S762" i="3" s="1"/>
  <c r="J610" i="3"/>
  <c r="S610" i="3" s="1"/>
  <c r="J308" i="3"/>
  <c r="S308" i="3" s="1"/>
  <c r="J576" i="3"/>
  <c r="S576" i="3" s="1"/>
  <c r="J1014" i="3"/>
  <c r="S1014" i="3" s="1"/>
  <c r="J892" i="3"/>
  <c r="S892" i="3" s="1"/>
  <c r="J760" i="3"/>
  <c r="S760" i="3" s="1"/>
  <c r="J608" i="3"/>
  <c r="S608" i="3" s="1"/>
  <c r="J436" i="3"/>
  <c r="S436" i="3" s="1"/>
  <c r="J512" i="3"/>
  <c r="S512" i="3" s="1"/>
  <c r="J952" i="3"/>
  <c r="S952" i="3" s="1"/>
  <c r="J820" i="3"/>
  <c r="S820" i="3" s="1"/>
  <c r="J690" i="3"/>
  <c r="S690" i="3" s="1"/>
  <c r="J568" i="3"/>
  <c r="S568" i="3" s="1"/>
  <c r="J434" i="3"/>
  <c r="S434" i="3" s="1"/>
  <c r="J456" i="3"/>
  <c r="S456" i="3" s="1"/>
  <c r="J950" i="3"/>
  <c r="S950" i="3" s="1"/>
  <c r="J818" i="3"/>
  <c r="S818" i="3" s="1"/>
  <c r="J684" i="3"/>
  <c r="S684" i="3" s="1"/>
  <c r="J566" i="3"/>
  <c r="S566" i="3" s="1"/>
  <c r="J486" i="3"/>
  <c r="S486" i="3" s="1"/>
  <c r="J238" i="3"/>
  <c r="S238" i="3" s="1"/>
  <c r="J130" i="3"/>
  <c r="S130" i="3" s="1"/>
  <c r="J392" i="3"/>
  <c r="S392" i="3" s="1"/>
  <c r="J384" i="3"/>
  <c r="S384" i="3" s="1"/>
  <c r="J376" i="3"/>
  <c r="S376" i="3" s="1"/>
  <c r="J368" i="3"/>
  <c r="S368" i="3" s="1"/>
  <c r="J360" i="3"/>
  <c r="S360" i="3" s="1"/>
  <c r="J352" i="3"/>
  <c r="S352" i="3" s="1"/>
  <c r="J344" i="3"/>
  <c r="S344" i="3" s="1"/>
  <c r="J336" i="3"/>
  <c r="S336" i="3" s="1"/>
  <c r="J328" i="3"/>
  <c r="S328" i="3" s="1"/>
  <c r="J320" i="3"/>
  <c r="S320" i="3" s="1"/>
  <c r="J294" i="3"/>
  <c r="S294" i="3" s="1"/>
  <c r="J304" i="3"/>
  <c r="S304" i="3" s="1"/>
  <c r="J296" i="3"/>
  <c r="S296" i="3" s="1"/>
  <c r="J480" i="3"/>
  <c r="S480" i="3" s="1"/>
  <c r="J204" i="3"/>
  <c r="S204" i="3" s="1"/>
  <c r="J272" i="3"/>
  <c r="S272" i="3" s="1"/>
  <c r="J264" i="3"/>
  <c r="S264" i="3" s="1"/>
  <c r="J286" i="3"/>
  <c r="S286" i="3" s="1"/>
  <c r="J248" i="3"/>
  <c r="S248" i="3" s="1"/>
  <c r="J240" i="3"/>
  <c r="S240" i="3" s="1"/>
  <c r="J474" i="3"/>
  <c r="S474" i="3" s="1"/>
  <c r="J200" i="3"/>
  <c r="S200" i="3" s="1"/>
  <c r="J216" i="3"/>
  <c r="S216" i="3" s="1"/>
  <c r="J208" i="3"/>
  <c r="S208" i="3" s="1"/>
  <c r="J282" i="3"/>
  <c r="S282" i="3" s="1"/>
  <c r="J192" i="3"/>
  <c r="S192" i="3" s="1"/>
  <c r="J184" i="3"/>
  <c r="S184" i="3" s="1"/>
  <c r="J468" i="3"/>
  <c r="S468" i="3" s="1"/>
  <c r="J196" i="3"/>
  <c r="S196" i="3" s="1"/>
  <c r="J160" i="3"/>
  <c r="S160" i="3" s="1"/>
  <c r="J152" i="3"/>
  <c r="S152" i="3" s="1"/>
  <c r="J278" i="3"/>
  <c r="S278" i="3" s="1"/>
  <c r="J136" i="3"/>
  <c r="S136" i="3" s="1"/>
  <c r="J128" i="3"/>
  <c r="S128" i="3" s="1"/>
  <c r="J458" i="3"/>
  <c r="S458" i="3" s="1"/>
  <c r="J190" i="3"/>
  <c r="S190" i="3" s="1"/>
  <c r="J104" i="3"/>
  <c r="S104" i="3" s="1"/>
  <c r="J1412" i="3"/>
  <c r="S1412" i="3" s="1"/>
  <c r="J1348" i="3"/>
  <c r="S1348" i="3" s="1"/>
  <c r="J1284" i="3"/>
  <c r="S1284" i="3" s="1"/>
  <c r="J1220" i="3"/>
  <c r="S1220" i="3" s="1"/>
  <c r="J1188" i="3"/>
  <c r="S1188" i="3" s="1"/>
  <c r="J1166" i="3"/>
  <c r="S1166" i="3" s="1"/>
  <c r="J1144" i="3"/>
  <c r="S1144" i="3" s="1"/>
  <c r="J1135" i="3"/>
  <c r="S1135" i="3" s="1"/>
  <c r="J1127" i="3"/>
  <c r="S1127" i="3" s="1"/>
  <c r="J1119" i="3"/>
  <c r="S1119" i="3" s="1"/>
  <c r="J1111" i="3"/>
  <c r="S1111" i="3" s="1"/>
  <c r="J1103" i="3"/>
  <c r="S1103" i="3" s="1"/>
  <c r="J1095" i="3"/>
  <c r="S1095" i="3" s="1"/>
  <c r="J1087" i="3"/>
  <c r="S1087" i="3" s="1"/>
  <c r="J1079" i="3"/>
  <c r="S1079" i="3" s="1"/>
  <c r="J1071" i="3"/>
  <c r="S1071" i="3" s="1"/>
  <c r="J1063" i="3"/>
  <c r="S1063" i="3" s="1"/>
  <c r="J1055" i="3"/>
  <c r="S1055" i="3" s="1"/>
  <c r="J1047" i="3"/>
  <c r="S1047" i="3" s="1"/>
  <c r="J1039" i="3"/>
  <c r="S1039" i="3" s="1"/>
  <c r="J1031" i="3"/>
  <c r="S1031" i="3" s="1"/>
  <c r="J909" i="3"/>
  <c r="S909" i="3" s="1"/>
  <c r="J783" i="3"/>
  <c r="S783" i="3" s="1"/>
  <c r="J625" i="3"/>
  <c r="S625" i="3" s="1"/>
  <c r="J401" i="3"/>
  <c r="S401" i="3" s="1"/>
  <c r="J983" i="3"/>
  <c r="S983" i="3" s="1"/>
  <c r="J1029" i="3"/>
  <c r="S1029" i="3" s="1"/>
  <c r="J907" i="3"/>
  <c r="S907" i="3" s="1"/>
  <c r="J781" i="3"/>
  <c r="S781" i="3" s="1"/>
  <c r="J623" i="3"/>
  <c r="S623" i="3" s="1"/>
  <c r="J935" i="3"/>
  <c r="S935" i="3" s="1"/>
  <c r="J939" i="3"/>
  <c r="S939" i="3" s="1"/>
  <c r="J805" i="3"/>
  <c r="S805" i="3" s="1"/>
  <c r="J679" i="3"/>
  <c r="S679" i="3" s="1"/>
  <c r="J561" i="3"/>
  <c r="S561" i="3" s="1"/>
  <c r="J503" i="3"/>
  <c r="S503" i="3" s="1"/>
  <c r="J261" i="3"/>
  <c r="S261" i="3" s="1"/>
  <c r="J155" i="3"/>
  <c r="S155" i="3" s="1"/>
  <c r="J1001" i="3"/>
  <c r="S1001" i="3" s="1"/>
  <c r="J871" i="3"/>
  <c r="S871" i="3" s="1"/>
  <c r="J737" i="3"/>
  <c r="S737" i="3" s="1"/>
  <c r="J831" i="3"/>
  <c r="S831" i="3" s="1"/>
  <c r="J317" i="3"/>
  <c r="S317" i="3" s="1"/>
  <c r="J807" i="3"/>
  <c r="S807" i="3" s="1"/>
  <c r="J1023" i="3"/>
  <c r="S1023" i="3" s="1"/>
  <c r="J901" i="3"/>
  <c r="S901" i="3" s="1"/>
  <c r="J775" i="3"/>
  <c r="S775" i="3" s="1"/>
  <c r="J617" i="3"/>
  <c r="S617" i="3" s="1"/>
  <c r="J759" i="3"/>
  <c r="S759" i="3" s="1"/>
  <c r="J931" i="3"/>
  <c r="S931" i="3" s="1"/>
  <c r="J795" i="3"/>
  <c r="S795" i="3" s="1"/>
  <c r="J673" i="3"/>
  <c r="S673" i="3" s="1"/>
  <c r="J555" i="3"/>
  <c r="S555" i="3" s="1"/>
  <c r="J703" i="3"/>
  <c r="S703" i="3" s="1"/>
  <c r="J923" i="3"/>
  <c r="S923" i="3" s="1"/>
  <c r="J793" i="3"/>
  <c r="S793" i="3" s="1"/>
  <c r="J671" i="3"/>
  <c r="S671" i="3" s="1"/>
  <c r="J553" i="3"/>
  <c r="S553" i="3" s="1"/>
  <c r="J495" i="3"/>
  <c r="S495" i="3" s="1"/>
  <c r="J253" i="3"/>
  <c r="S253" i="3" s="1"/>
  <c r="J143" i="3"/>
  <c r="S143" i="3" s="1"/>
  <c r="J989" i="3"/>
  <c r="S989" i="3" s="1"/>
  <c r="J853" i="3"/>
  <c r="S853" i="3" s="1"/>
  <c r="J729" i="3"/>
  <c r="S729" i="3" s="1"/>
  <c r="J599" i="3"/>
  <c r="S599" i="3" s="1"/>
  <c r="J493" i="3"/>
  <c r="S493" i="3" s="1"/>
  <c r="J251" i="3"/>
  <c r="S251" i="3" s="1"/>
  <c r="J141" i="3"/>
  <c r="S141" i="3" s="1"/>
  <c r="J981" i="3"/>
  <c r="S981" i="3" s="1"/>
  <c r="J851" i="3"/>
  <c r="S851" i="3" s="1"/>
  <c r="J727" i="3"/>
  <c r="S727" i="3" s="1"/>
  <c r="J543" i="3"/>
  <c r="S543" i="3" s="1"/>
  <c r="J527" i="3"/>
  <c r="S527" i="3" s="1"/>
  <c r="J913" i="3"/>
  <c r="S913" i="3" s="1"/>
  <c r="J787" i="3"/>
  <c r="S787" i="3" s="1"/>
  <c r="J665" i="3"/>
  <c r="S665" i="3" s="1"/>
  <c r="J547" i="3"/>
  <c r="S547" i="3" s="1"/>
  <c r="J471" i="3"/>
  <c r="S471" i="3" s="1"/>
  <c r="J911" i="3"/>
  <c r="S911" i="3" s="1"/>
  <c r="J785" i="3"/>
  <c r="S785" i="3" s="1"/>
  <c r="J663" i="3"/>
  <c r="S663" i="3" s="1"/>
  <c r="J545" i="3"/>
  <c r="S545" i="3" s="1"/>
  <c r="J433" i="3"/>
  <c r="S433" i="3" s="1"/>
  <c r="J399" i="3"/>
  <c r="S399" i="3" s="1"/>
  <c r="J391" i="3"/>
  <c r="S391" i="3" s="1"/>
  <c r="J383" i="3"/>
  <c r="S383" i="3" s="1"/>
  <c r="J375" i="3"/>
  <c r="S375" i="3" s="1"/>
  <c r="J367" i="3"/>
  <c r="S367" i="3" s="1"/>
  <c r="J359" i="3"/>
  <c r="S359" i="3" s="1"/>
  <c r="J351" i="3"/>
  <c r="S351" i="3" s="1"/>
  <c r="J343" i="3"/>
  <c r="S343" i="3" s="1"/>
  <c r="J335" i="3"/>
  <c r="S335" i="3" s="1"/>
  <c r="J661" i="3"/>
  <c r="S661" i="3" s="1"/>
  <c r="J319" i="3"/>
  <c r="S319" i="3" s="1"/>
  <c r="J233" i="3"/>
  <c r="S233" i="3" s="1"/>
  <c r="J127" i="3"/>
  <c r="S127" i="3" s="1"/>
  <c r="J539" i="3"/>
  <c r="S539" i="3" s="1"/>
  <c r="J429" i="3"/>
  <c r="S429" i="3" s="1"/>
  <c r="J183" i="3"/>
  <c r="S183" i="3" s="1"/>
  <c r="J655" i="3"/>
  <c r="S655" i="3" s="1"/>
  <c r="J263" i="3"/>
  <c r="S263" i="3" s="1"/>
  <c r="J229" i="3"/>
  <c r="S229" i="3" s="1"/>
  <c r="J119" i="3"/>
  <c r="S119" i="3" s="1"/>
  <c r="J529" i="3"/>
  <c r="S529" i="3" s="1"/>
  <c r="J423" i="3"/>
  <c r="S423" i="3" s="1"/>
  <c r="J175" i="3"/>
  <c r="S175" i="3" s="1"/>
  <c r="J645" i="3"/>
  <c r="S645" i="3" s="1"/>
  <c r="J207" i="3"/>
  <c r="S207" i="3" s="1"/>
  <c r="J225" i="3"/>
  <c r="S225" i="3" s="1"/>
  <c r="J115" i="3"/>
  <c r="S115" i="3" s="1"/>
  <c r="J523" i="3"/>
  <c r="S523" i="3" s="1"/>
  <c r="J415" i="3"/>
  <c r="S415" i="3" s="1"/>
  <c r="J171" i="3"/>
  <c r="S171" i="3" s="1"/>
  <c r="J639" i="3"/>
  <c r="S639" i="3" s="1"/>
  <c r="J151" i="3"/>
  <c r="S151" i="3" s="1"/>
  <c r="J219" i="3"/>
  <c r="S219" i="3" s="1"/>
  <c r="J111" i="3"/>
  <c r="S111" i="3" s="1"/>
  <c r="J509" i="3"/>
  <c r="S509" i="3" s="1"/>
  <c r="J409" i="3"/>
  <c r="S409" i="3" s="1"/>
  <c r="J167" i="3"/>
  <c r="S167" i="3" s="1"/>
  <c r="J1404" i="3"/>
  <c r="S1404" i="3" s="1"/>
  <c r="J1340" i="3"/>
  <c r="S1340" i="3" s="1"/>
  <c r="J1276" i="3"/>
  <c r="S1276" i="3" s="1"/>
  <c r="J1212" i="3"/>
  <c r="S1212" i="3" s="1"/>
  <c r="J1183" i="3"/>
  <c r="S1183" i="3" s="1"/>
  <c r="J1164" i="3"/>
  <c r="S1164" i="3" s="1"/>
  <c r="J1143" i="3"/>
  <c r="S1143" i="3" s="1"/>
  <c r="J1134" i="3"/>
  <c r="S1134" i="3" s="1"/>
  <c r="J1126" i="3"/>
  <c r="S1126" i="3" s="1"/>
  <c r="J1118" i="3"/>
  <c r="S1118" i="3" s="1"/>
  <c r="J1110" i="3"/>
  <c r="S1110" i="3" s="1"/>
  <c r="J1102" i="3"/>
  <c r="S1102" i="3" s="1"/>
  <c r="J1094" i="3"/>
  <c r="S1094" i="3" s="1"/>
  <c r="J1086" i="3"/>
  <c r="S1086" i="3" s="1"/>
  <c r="J1078" i="3"/>
  <c r="S1078" i="3" s="1"/>
  <c r="J1070" i="3"/>
  <c r="S1070" i="3" s="1"/>
  <c r="J1062" i="3"/>
  <c r="S1062" i="3" s="1"/>
  <c r="J1054" i="3"/>
  <c r="S1054" i="3" s="1"/>
  <c r="J1046" i="3"/>
  <c r="S1046" i="3" s="1"/>
  <c r="J1038" i="3"/>
  <c r="S1038" i="3" s="1"/>
  <c r="J1030" i="3"/>
  <c r="S1030" i="3" s="1"/>
  <c r="J908" i="3"/>
  <c r="S908" i="3" s="1"/>
  <c r="J782" i="3"/>
  <c r="S782" i="3" s="1"/>
  <c r="J624" i="3"/>
  <c r="S624" i="3" s="1"/>
  <c r="J400" i="3"/>
  <c r="S400" i="3" s="1"/>
  <c r="J982" i="3"/>
  <c r="S982" i="3" s="1"/>
  <c r="J1028" i="3"/>
  <c r="S1028" i="3" s="1"/>
  <c r="J906" i="3"/>
  <c r="S906" i="3" s="1"/>
  <c r="J780" i="3"/>
  <c r="S780" i="3" s="1"/>
  <c r="J622" i="3"/>
  <c r="S622" i="3" s="1"/>
  <c r="J934" i="3"/>
  <c r="S934" i="3" s="1"/>
  <c r="J938" i="3"/>
  <c r="S938" i="3" s="1"/>
  <c r="J804" i="3"/>
  <c r="S804" i="3" s="1"/>
  <c r="J678" i="3"/>
  <c r="S678" i="3" s="1"/>
  <c r="J560" i="3"/>
  <c r="S560" i="3" s="1"/>
  <c r="J502" i="3"/>
  <c r="S502" i="3" s="1"/>
  <c r="J260" i="3"/>
  <c r="S260" i="3" s="1"/>
  <c r="J154" i="3"/>
  <c r="S154" i="3" s="1"/>
  <c r="J1000" i="3"/>
  <c r="S1000" i="3" s="1"/>
  <c r="J870" i="3"/>
  <c r="S870" i="3" s="1"/>
  <c r="J736" i="3"/>
  <c r="S736" i="3" s="1"/>
  <c r="J830" i="3"/>
  <c r="S830" i="3" s="1"/>
  <c r="J316" i="3"/>
  <c r="S316" i="3" s="1"/>
  <c r="J806" i="3"/>
  <c r="S806" i="3" s="1"/>
  <c r="J1022" i="3"/>
  <c r="S1022" i="3" s="1"/>
  <c r="J900" i="3"/>
  <c r="S900" i="3" s="1"/>
  <c r="J774" i="3"/>
  <c r="S774" i="3" s="1"/>
  <c r="J616" i="3"/>
  <c r="S616" i="3" s="1"/>
  <c r="J758" i="3"/>
  <c r="S758" i="3" s="1"/>
  <c r="J930" i="3"/>
  <c r="S930" i="3" s="1"/>
  <c r="J794" i="3"/>
  <c r="S794" i="3" s="1"/>
  <c r="J672" i="3"/>
  <c r="S672" i="3" s="1"/>
  <c r="J554" i="3"/>
  <c r="S554" i="3" s="1"/>
  <c r="J702" i="3"/>
  <c r="S702" i="3" s="1"/>
  <c r="J922" i="3"/>
  <c r="S922" i="3" s="1"/>
  <c r="J792" i="3"/>
  <c r="S792" i="3" s="1"/>
  <c r="J670" i="3"/>
  <c r="S670" i="3" s="1"/>
  <c r="J552" i="3"/>
  <c r="S552" i="3" s="1"/>
  <c r="J494" i="3"/>
  <c r="S494" i="3" s="1"/>
  <c r="J252" i="3"/>
  <c r="S252" i="3" s="1"/>
  <c r="J142" i="3"/>
  <c r="S142" i="3" s="1"/>
  <c r="J988" i="3"/>
  <c r="S988" i="3" s="1"/>
  <c r="J852" i="3"/>
  <c r="S852" i="3" s="1"/>
  <c r="J728" i="3"/>
  <c r="S728" i="3" s="1"/>
  <c r="J598" i="3"/>
  <c r="S598" i="3" s="1"/>
  <c r="J492" i="3"/>
  <c r="S492" i="3" s="1"/>
  <c r="J250" i="3"/>
  <c r="S250" i="3" s="1"/>
  <c r="J140" i="3"/>
  <c r="S140" i="3" s="1"/>
  <c r="J980" i="3"/>
  <c r="S980" i="3" s="1"/>
  <c r="J850" i="3"/>
  <c r="S850" i="3" s="1"/>
  <c r="J726" i="3"/>
  <c r="S726" i="3" s="1"/>
  <c r="J542" i="3"/>
  <c r="S542" i="3" s="1"/>
  <c r="J526" i="3"/>
  <c r="S526" i="3" s="1"/>
  <c r="J912" i="3"/>
  <c r="S912" i="3" s="1"/>
  <c r="J786" i="3"/>
  <c r="S786" i="3" s="1"/>
  <c r="J664" i="3"/>
  <c r="S664" i="3" s="1"/>
  <c r="J546" i="3"/>
  <c r="S546" i="3" s="1"/>
  <c r="J470" i="3"/>
  <c r="S470" i="3" s="1"/>
  <c r="J910" i="3"/>
  <c r="S910" i="3" s="1"/>
  <c r="J784" i="3"/>
  <c r="S784" i="3" s="1"/>
  <c r="J662" i="3"/>
  <c r="S662" i="3" s="1"/>
  <c r="J544" i="3"/>
  <c r="S544" i="3" s="1"/>
  <c r="J432" i="3"/>
  <c r="S432" i="3" s="1"/>
  <c r="J398" i="3"/>
  <c r="S398" i="3" s="1"/>
  <c r="J390" i="3"/>
  <c r="S390" i="3" s="1"/>
  <c r="J382" i="3"/>
  <c r="S382" i="3" s="1"/>
  <c r="J374" i="3"/>
  <c r="S374" i="3" s="1"/>
  <c r="J366" i="3"/>
  <c r="S366" i="3" s="1"/>
  <c r="J358" i="3"/>
  <c r="S358" i="3" s="1"/>
  <c r="J350" i="3"/>
  <c r="S350" i="3" s="1"/>
  <c r="J342" i="3"/>
  <c r="S342" i="3" s="1"/>
  <c r="J334" i="3"/>
  <c r="S334" i="3" s="1"/>
  <c r="J660" i="3"/>
  <c r="S660" i="3" s="1"/>
  <c r="J318" i="3"/>
  <c r="S318" i="3" s="1"/>
  <c r="J232" i="3"/>
  <c r="S232" i="3" s="1"/>
  <c r="J126" i="3"/>
  <c r="S126" i="3" s="1"/>
  <c r="J538" i="3"/>
  <c r="S538" i="3" s="1"/>
  <c r="J428" i="3"/>
  <c r="S428" i="3" s="1"/>
  <c r="J182" i="3"/>
  <c r="S182" i="3" s="1"/>
  <c r="J654" i="3"/>
  <c r="S654" i="3" s="1"/>
  <c r="J262" i="3"/>
  <c r="S262" i="3" s="1"/>
  <c r="J228" i="3"/>
  <c r="S228" i="3" s="1"/>
  <c r="J118" i="3"/>
  <c r="S118" i="3" s="1"/>
  <c r="J528" i="3"/>
  <c r="S528" i="3" s="1"/>
  <c r="J422" i="3"/>
  <c r="S422" i="3" s="1"/>
  <c r="J174" i="3"/>
  <c r="S174" i="3" s="1"/>
  <c r="J644" i="3"/>
  <c r="S644" i="3" s="1"/>
  <c r="J206" i="3"/>
  <c r="S206" i="3" s="1"/>
  <c r="J224" i="3"/>
  <c r="S224" i="3" s="1"/>
  <c r="J114" i="3"/>
  <c r="S114" i="3" s="1"/>
  <c r="J522" i="3"/>
  <c r="S522" i="3" s="1"/>
  <c r="J414" i="3"/>
  <c r="S414" i="3" s="1"/>
  <c r="J170" i="3"/>
  <c r="S170" i="3" s="1"/>
  <c r="J638" i="3"/>
  <c r="S638" i="3" s="1"/>
  <c r="J150" i="3"/>
  <c r="S150" i="3" s="1"/>
  <c r="J218" i="3"/>
  <c r="S218" i="3" s="1"/>
  <c r="J110" i="3"/>
  <c r="S110" i="3" s="1"/>
  <c r="J508" i="3"/>
  <c r="S508" i="3" s="1"/>
  <c r="J408" i="3"/>
  <c r="S408" i="3" s="1"/>
  <c r="J166" i="3"/>
  <c r="S166" i="3" s="1"/>
  <c r="K1415" i="3"/>
  <c r="T1415" i="3" s="1"/>
  <c r="K1407" i="3"/>
  <c r="T1407" i="3" s="1"/>
  <c r="K1399" i="3"/>
  <c r="T1399" i="3" s="1"/>
  <c r="K1391" i="3"/>
  <c r="T1391" i="3" s="1"/>
  <c r="K1383" i="3"/>
  <c r="T1383" i="3" s="1"/>
  <c r="K1375" i="3"/>
  <c r="T1375" i="3" s="1"/>
  <c r="K1367" i="3"/>
  <c r="T1367" i="3" s="1"/>
  <c r="K1359" i="3"/>
  <c r="T1359" i="3" s="1"/>
  <c r="K1351" i="3"/>
  <c r="T1351" i="3" s="1"/>
  <c r="K1343" i="3"/>
  <c r="T1343" i="3" s="1"/>
  <c r="K1335" i="3"/>
  <c r="T1335" i="3" s="1"/>
  <c r="K1327" i="3"/>
  <c r="T1327" i="3" s="1"/>
  <c r="K1319" i="3"/>
  <c r="T1319" i="3" s="1"/>
  <c r="K1311" i="3"/>
  <c r="T1311" i="3" s="1"/>
  <c r="K1303" i="3"/>
  <c r="T1303" i="3" s="1"/>
  <c r="K1295" i="3"/>
  <c r="T1295" i="3" s="1"/>
  <c r="K1287" i="3"/>
  <c r="T1287" i="3" s="1"/>
  <c r="K1279" i="3"/>
  <c r="T1279" i="3" s="1"/>
  <c r="K1271" i="3"/>
  <c r="T1271" i="3" s="1"/>
  <c r="K1263" i="3"/>
  <c r="T1263" i="3" s="1"/>
  <c r="K1255" i="3"/>
  <c r="T1255" i="3" s="1"/>
  <c r="K1247" i="3"/>
  <c r="T1247" i="3" s="1"/>
  <c r="K1239" i="3"/>
  <c r="T1239" i="3" s="1"/>
  <c r="K1231" i="3"/>
  <c r="T1231" i="3" s="1"/>
  <c r="K1223" i="3"/>
  <c r="T1223" i="3" s="1"/>
  <c r="K1215" i="3"/>
  <c r="T1215" i="3" s="1"/>
  <c r="K1207" i="3"/>
  <c r="T1207" i="3" s="1"/>
  <c r="K1199" i="3"/>
  <c r="T1199" i="3" s="1"/>
  <c r="K1412" i="3"/>
  <c r="T1412" i="3" s="1"/>
  <c r="K1404" i="3"/>
  <c r="T1404" i="3" s="1"/>
  <c r="K1396" i="3"/>
  <c r="T1396" i="3" s="1"/>
  <c r="K1388" i="3"/>
  <c r="T1388" i="3" s="1"/>
  <c r="K1380" i="3"/>
  <c r="T1380" i="3" s="1"/>
  <c r="K1372" i="3"/>
  <c r="T1372" i="3" s="1"/>
  <c r="K1364" i="3"/>
  <c r="T1364" i="3" s="1"/>
  <c r="K1356" i="3"/>
  <c r="T1356" i="3" s="1"/>
  <c r="K1348" i="3"/>
  <c r="T1348" i="3" s="1"/>
  <c r="K1340" i="3"/>
  <c r="T1340" i="3" s="1"/>
  <c r="K1332" i="3"/>
  <c r="T1332" i="3" s="1"/>
  <c r="K1324" i="3"/>
  <c r="T1324" i="3" s="1"/>
  <c r="K1316" i="3"/>
  <c r="T1316" i="3" s="1"/>
  <c r="K1308" i="3"/>
  <c r="T1308" i="3" s="1"/>
  <c r="K1300" i="3"/>
  <c r="T1300" i="3" s="1"/>
  <c r="K1292" i="3"/>
  <c r="T1292" i="3" s="1"/>
  <c r="K1284" i="3"/>
  <c r="T1284" i="3" s="1"/>
  <c r="K1276" i="3"/>
  <c r="T1276" i="3" s="1"/>
  <c r="K1268" i="3"/>
  <c r="T1268" i="3" s="1"/>
  <c r="K1260" i="3"/>
  <c r="T1260" i="3" s="1"/>
  <c r="K1252" i="3"/>
  <c r="T1252" i="3" s="1"/>
  <c r="K1244" i="3"/>
  <c r="T1244" i="3" s="1"/>
  <c r="K1236" i="3"/>
  <c r="T1236" i="3" s="1"/>
  <c r="K1228" i="3"/>
  <c r="T1228" i="3" s="1"/>
  <c r="K1220" i="3"/>
  <c r="T1220" i="3" s="1"/>
  <c r="K1212" i="3"/>
  <c r="T1212" i="3" s="1"/>
  <c r="K1204" i="3"/>
  <c r="T1204" i="3" s="1"/>
  <c r="K1196" i="3"/>
  <c r="T1196" i="3" s="1"/>
  <c r="K1417" i="3"/>
  <c r="T1417" i="3" s="1"/>
  <c r="K1409" i="3"/>
  <c r="T1409" i="3" s="1"/>
  <c r="K1401" i="3"/>
  <c r="T1401" i="3" s="1"/>
  <c r="K1393" i="3"/>
  <c r="T1393" i="3" s="1"/>
  <c r="K1385" i="3"/>
  <c r="T1385" i="3" s="1"/>
  <c r="K1377" i="3"/>
  <c r="T1377" i="3" s="1"/>
  <c r="K1369" i="3"/>
  <c r="T1369" i="3" s="1"/>
  <c r="K1361" i="3"/>
  <c r="T1361" i="3" s="1"/>
  <c r="K1353" i="3"/>
  <c r="T1353" i="3" s="1"/>
  <c r="K1345" i="3"/>
  <c r="T1345" i="3" s="1"/>
  <c r="K1337" i="3"/>
  <c r="T1337" i="3" s="1"/>
  <c r="K1329" i="3"/>
  <c r="T1329" i="3" s="1"/>
  <c r="K1321" i="3"/>
  <c r="T1321" i="3" s="1"/>
  <c r="K1313" i="3"/>
  <c r="T1313" i="3" s="1"/>
  <c r="K1305" i="3"/>
  <c r="T1305" i="3" s="1"/>
  <c r="K1297" i="3"/>
  <c r="T1297" i="3" s="1"/>
  <c r="K1289" i="3"/>
  <c r="T1289" i="3" s="1"/>
  <c r="K1281" i="3"/>
  <c r="T1281" i="3" s="1"/>
  <c r="K1273" i="3"/>
  <c r="T1273" i="3" s="1"/>
  <c r="K1265" i="3"/>
  <c r="T1265" i="3" s="1"/>
  <c r="K1257" i="3"/>
  <c r="T1257" i="3" s="1"/>
  <c r="K1249" i="3"/>
  <c r="T1249" i="3" s="1"/>
  <c r="K1241" i="3"/>
  <c r="T1241" i="3" s="1"/>
  <c r="K1233" i="3"/>
  <c r="T1233" i="3" s="1"/>
  <c r="K1225" i="3"/>
  <c r="T1225" i="3" s="1"/>
  <c r="K1217" i="3"/>
  <c r="T1217" i="3" s="1"/>
  <c r="K1209" i="3"/>
  <c r="T1209" i="3" s="1"/>
  <c r="K1414" i="3"/>
  <c r="T1414" i="3" s="1"/>
  <c r="K1406" i="3"/>
  <c r="T1406" i="3" s="1"/>
  <c r="K1398" i="3"/>
  <c r="T1398" i="3" s="1"/>
  <c r="K1390" i="3"/>
  <c r="T1390" i="3" s="1"/>
  <c r="K1382" i="3"/>
  <c r="T1382" i="3" s="1"/>
  <c r="K1374" i="3"/>
  <c r="T1374" i="3" s="1"/>
  <c r="K1366" i="3"/>
  <c r="T1366" i="3" s="1"/>
  <c r="K1358" i="3"/>
  <c r="T1358" i="3" s="1"/>
  <c r="K1350" i="3"/>
  <c r="T1350" i="3" s="1"/>
  <c r="K1342" i="3"/>
  <c r="T1342" i="3" s="1"/>
  <c r="K1334" i="3"/>
  <c r="T1334" i="3" s="1"/>
  <c r="K1326" i="3"/>
  <c r="T1326" i="3" s="1"/>
  <c r="K1318" i="3"/>
  <c r="T1318" i="3" s="1"/>
  <c r="K1310" i="3"/>
  <c r="T1310" i="3" s="1"/>
  <c r="K1302" i="3"/>
  <c r="T1302" i="3" s="1"/>
  <c r="K1294" i="3"/>
  <c r="T1294" i="3" s="1"/>
  <c r="K1286" i="3"/>
  <c r="T1286" i="3" s="1"/>
  <c r="K1278" i="3"/>
  <c r="T1278" i="3" s="1"/>
  <c r="K1270" i="3"/>
  <c r="T1270" i="3" s="1"/>
  <c r="K1262" i="3"/>
  <c r="T1262" i="3" s="1"/>
  <c r="K1254" i="3"/>
  <c r="T1254" i="3" s="1"/>
  <c r="K1246" i="3"/>
  <c r="T1246" i="3" s="1"/>
  <c r="K1238" i="3"/>
  <c r="T1238" i="3" s="1"/>
  <c r="K1230" i="3"/>
  <c r="T1230" i="3" s="1"/>
  <c r="K1222" i="3"/>
  <c r="T1222" i="3" s="1"/>
  <c r="K1214" i="3"/>
  <c r="T1214" i="3" s="1"/>
  <c r="K1206" i="3"/>
  <c r="T1206" i="3" s="1"/>
  <c r="K1198" i="3"/>
  <c r="T1198" i="3" s="1"/>
  <c r="K1416" i="3"/>
  <c r="T1416" i="3" s="1"/>
  <c r="K1408" i="3"/>
  <c r="T1408" i="3" s="1"/>
  <c r="K1400" i="3"/>
  <c r="T1400" i="3" s="1"/>
  <c r="K1392" i="3"/>
  <c r="T1392" i="3" s="1"/>
  <c r="K1384" i="3"/>
  <c r="T1384" i="3" s="1"/>
  <c r="K1376" i="3"/>
  <c r="T1376" i="3" s="1"/>
  <c r="K1368" i="3"/>
  <c r="T1368" i="3" s="1"/>
  <c r="K1360" i="3"/>
  <c r="T1360" i="3" s="1"/>
  <c r="K1352" i="3"/>
  <c r="T1352" i="3" s="1"/>
  <c r="K1344" i="3"/>
  <c r="T1344" i="3" s="1"/>
  <c r="K1336" i="3"/>
  <c r="T1336" i="3" s="1"/>
  <c r="K1328" i="3"/>
  <c r="T1328" i="3" s="1"/>
  <c r="K1320" i="3"/>
  <c r="T1320" i="3" s="1"/>
  <c r="K1312" i="3"/>
  <c r="T1312" i="3" s="1"/>
  <c r="K1304" i="3"/>
  <c r="T1304" i="3" s="1"/>
  <c r="K1413" i="3"/>
  <c r="T1413" i="3" s="1"/>
  <c r="K1405" i="3"/>
  <c r="T1405" i="3" s="1"/>
  <c r="K1397" i="3"/>
  <c r="T1397" i="3" s="1"/>
  <c r="K1389" i="3"/>
  <c r="T1389" i="3" s="1"/>
  <c r="K1381" i="3"/>
  <c r="T1381" i="3" s="1"/>
  <c r="K1373" i="3"/>
  <c r="T1373" i="3" s="1"/>
  <c r="K1365" i="3"/>
  <c r="T1365" i="3" s="1"/>
  <c r="K1357" i="3"/>
  <c r="T1357" i="3" s="1"/>
  <c r="K1349" i="3"/>
  <c r="T1349" i="3" s="1"/>
  <c r="K1341" i="3"/>
  <c r="T1341" i="3" s="1"/>
  <c r="K1333" i="3"/>
  <c r="T1333" i="3" s="1"/>
  <c r="K1325" i="3"/>
  <c r="T1325" i="3" s="1"/>
  <c r="K1317" i="3"/>
  <c r="T1317" i="3" s="1"/>
  <c r="K1309" i="3"/>
  <c r="T1309" i="3" s="1"/>
  <c r="K1301" i="3"/>
  <c r="T1301" i="3" s="1"/>
  <c r="K1293" i="3"/>
  <c r="T1293" i="3" s="1"/>
  <c r="K1285" i="3"/>
  <c r="T1285" i="3" s="1"/>
  <c r="K1277" i="3"/>
  <c r="T1277" i="3" s="1"/>
  <c r="K1269" i="3"/>
  <c r="T1269" i="3" s="1"/>
  <c r="K1261" i="3"/>
  <c r="T1261" i="3" s="1"/>
  <c r="K1253" i="3"/>
  <c r="T1253" i="3" s="1"/>
  <c r="K1245" i="3"/>
  <c r="T1245" i="3" s="1"/>
  <c r="K1237" i="3"/>
  <c r="T1237" i="3" s="1"/>
  <c r="K1229" i="3"/>
  <c r="T1229" i="3" s="1"/>
  <c r="K1221" i="3"/>
  <c r="T1221" i="3" s="1"/>
  <c r="K1213" i="3"/>
  <c r="T1213" i="3" s="1"/>
  <c r="K1205" i="3"/>
  <c r="T1205" i="3" s="1"/>
  <c r="K1197" i="3"/>
  <c r="T1197" i="3" s="1"/>
  <c r="K1410" i="3"/>
  <c r="T1410" i="3" s="1"/>
  <c r="K1402" i="3"/>
  <c r="T1402" i="3" s="1"/>
  <c r="K1394" i="3"/>
  <c r="T1394" i="3" s="1"/>
  <c r="K1386" i="3"/>
  <c r="T1386" i="3" s="1"/>
  <c r="K1378" i="3"/>
  <c r="T1378" i="3" s="1"/>
  <c r="K1370" i="3"/>
  <c r="T1370" i="3" s="1"/>
  <c r="K1371" i="3"/>
  <c r="T1371" i="3" s="1"/>
  <c r="K1338" i="3"/>
  <c r="T1338" i="3" s="1"/>
  <c r="K1306" i="3"/>
  <c r="T1306" i="3" s="1"/>
  <c r="K1290" i="3"/>
  <c r="T1290" i="3" s="1"/>
  <c r="K1275" i="3"/>
  <c r="T1275" i="3" s="1"/>
  <c r="K1240" i="3"/>
  <c r="T1240" i="3" s="1"/>
  <c r="K1226" i="3"/>
  <c r="T1226" i="3" s="1"/>
  <c r="K1211" i="3"/>
  <c r="T1211" i="3" s="1"/>
  <c r="K1200" i="3"/>
  <c r="T1200" i="3" s="1"/>
  <c r="K1191" i="3"/>
  <c r="T1191" i="3" s="1"/>
  <c r="K1183" i="3"/>
  <c r="T1183" i="3" s="1"/>
  <c r="K1175" i="3"/>
  <c r="T1175" i="3" s="1"/>
  <c r="K1167" i="3"/>
  <c r="T1167" i="3" s="1"/>
  <c r="K1159" i="3"/>
  <c r="T1159" i="3" s="1"/>
  <c r="K1151" i="3"/>
  <c r="T1151" i="3" s="1"/>
  <c r="K1143" i="3"/>
  <c r="T1143" i="3" s="1"/>
  <c r="K1135" i="3"/>
  <c r="T1135" i="3" s="1"/>
  <c r="K1127" i="3"/>
  <c r="T1127" i="3" s="1"/>
  <c r="K1119" i="3"/>
  <c r="T1119" i="3" s="1"/>
  <c r="K1111" i="3"/>
  <c r="T1111" i="3" s="1"/>
  <c r="K1103" i="3"/>
  <c r="T1103" i="3" s="1"/>
  <c r="K1095" i="3"/>
  <c r="T1095" i="3" s="1"/>
  <c r="K1087" i="3"/>
  <c r="T1087" i="3" s="1"/>
  <c r="K1079" i="3"/>
  <c r="T1079" i="3" s="1"/>
  <c r="K1071" i="3"/>
  <c r="T1071" i="3" s="1"/>
  <c r="K1063" i="3"/>
  <c r="T1063" i="3" s="1"/>
  <c r="K1055" i="3"/>
  <c r="T1055" i="3" s="1"/>
  <c r="K1047" i="3"/>
  <c r="T1047" i="3" s="1"/>
  <c r="K1039" i="3"/>
  <c r="T1039" i="3" s="1"/>
  <c r="K1411" i="3"/>
  <c r="T1411" i="3" s="1"/>
  <c r="K1347" i="3"/>
  <c r="T1347" i="3" s="1"/>
  <c r="K1315" i="3"/>
  <c r="T1315" i="3" s="1"/>
  <c r="K1296" i="3"/>
  <c r="T1296" i="3" s="1"/>
  <c r="K1282" i="3"/>
  <c r="T1282" i="3" s="1"/>
  <c r="K1267" i="3"/>
  <c r="T1267" i="3" s="1"/>
  <c r="K1232" i="3"/>
  <c r="T1232" i="3" s="1"/>
  <c r="K1218" i="3"/>
  <c r="T1218" i="3" s="1"/>
  <c r="K1194" i="3"/>
  <c r="T1194" i="3" s="1"/>
  <c r="K1188" i="3"/>
  <c r="T1188" i="3" s="1"/>
  <c r="K1180" i="3"/>
  <c r="T1180" i="3" s="1"/>
  <c r="K1172" i="3"/>
  <c r="T1172" i="3" s="1"/>
  <c r="K1164" i="3"/>
  <c r="T1164" i="3" s="1"/>
  <c r="K1156" i="3"/>
  <c r="T1156" i="3" s="1"/>
  <c r="K1148" i="3"/>
  <c r="T1148" i="3" s="1"/>
  <c r="K1140" i="3"/>
  <c r="T1140" i="3" s="1"/>
  <c r="K1132" i="3"/>
  <c r="T1132" i="3" s="1"/>
  <c r="K1124" i="3"/>
  <c r="T1124" i="3" s="1"/>
  <c r="K1116" i="3"/>
  <c r="T1116" i="3" s="1"/>
  <c r="K1108" i="3"/>
  <c r="T1108" i="3" s="1"/>
  <c r="K1100" i="3"/>
  <c r="T1100" i="3" s="1"/>
  <c r="K1092" i="3"/>
  <c r="T1092" i="3" s="1"/>
  <c r="K1084" i="3"/>
  <c r="T1084" i="3" s="1"/>
  <c r="K1076" i="3"/>
  <c r="T1076" i="3" s="1"/>
  <c r="K1068" i="3"/>
  <c r="T1068" i="3" s="1"/>
  <c r="K1060" i="3"/>
  <c r="T1060" i="3" s="1"/>
  <c r="K1052" i="3"/>
  <c r="T1052" i="3" s="1"/>
  <c r="K1044" i="3"/>
  <c r="T1044" i="3" s="1"/>
  <c r="K1036" i="3"/>
  <c r="T1036" i="3" s="1"/>
  <c r="K1387" i="3"/>
  <c r="T1387" i="3" s="1"/>
  <c r="K1346" i="3"/>
  <c r="T1346" i="3" s="1"/>
  <c r="K1314" i="3"/>
  <c r="T1314" i="3" s="1"/>
  <c r="K1288" i="3"/>
  <c r="T1288" i="3" s="1"/>
  <c r="K1274" i="3"/>
  <c r="T1274" i="3" s="1"/>
  <c r="K1259" i="3"/>
  <c r="T1259" i="3" s="1"/>
  <c r="K1224" i="3"/>
  <c r="T1224" i="3" s="1"/>
  <c r="K1210" i="3"/>
  <c r="T1210" i="3" s="1"/>
  <c r="K1185" i="3"/>
  <c r="T1185" i="3" s="1"/>
  <c r="K1177" i="3"/>
  <c r="T1177" i="3" s="1"/>
  <c r="K1169" i="3"/>
  <c r="T1169" i="3" s="1"/>
  <c r="K1161" i="3"/>
  <c r="T1161" i="3" s="1"/>
  <c r="K1153" i="3"/>
  <c r="T1153" i="3" s="1"/>
  <c r="K1145" i="3"/>
  <c r="T1145" i="3" s="1"/>
  <c r="K1137" i="3"/>
  <c r="T1137" i="3" s="1"/>
  <c r="K1129" i="3"/>
  <c r="T1129" i="3" s="1"/>
  <c r="K1121" i="3"/>
  <c r="T1121" i="3" s="1"/>
  <c r="K1113" i="3"/>
  <c r="T1113" i="3" s="1"/>
  <c r="K1105" i="3"/>
  <c r="T1105" i="3" s="1"/>
  <c r="K1097" i="3"/>
  <c r="T1097" i="3" s="1"/>
  <c r="K1089" i="3"/>
  <c r="T1089" i="3" s="1"/>
  <c r="K1081" i="3"/>
  <c r="T1081" i="3" s="1"/>
  <c r="K1073" i="3"/>
  <c r="T1073" i="3" s="1"/>
  <c r="K1065" i="3"/>
  <c r="T1065" i="3" s="1"/>
  <c r="K1057" i="3"/>
  <c r="T1057" i="3" s="1"/>
  <c r="K1049" i="3"/>
  <c r="T1049" i="3" s="1"/>
  <c r="K1041" i="3"/>
  <c r="T1041" i="3" s="1"/>
  <c r="K1355" i="3"/>
  <c r="T1355" i="3" s="1"/>
  <c r="K1323" i="3"/>
  <c r="T1323" i="3" s="1"/>
  <c r="K1280" i="3"/>
  <c r="T1280" i="3" s="1"/>
  <c r="K1266" i="3"/>
  <c r="T1266" i="3" s="1"/>
  <c r="K1251" i="3"/>
  <c r="T1251" i="3" s="1"/>
  <c r="K1216" i="3"/>
  <c r="T1216" i="3" s="1"/>
  <c r="K1203" i="3"/>
  <c r="T1203" i="3" s="1"/>
  <c r="K1190" i="3"/>
  <c r="T1190" i="3" s="1"/>
  <c r="K1182" i="3"/>
  <c r="T1182" i="3" s="1"/>
  <c r="K1174" i="3"/>
  <c r="T1174" i="3" s="1"/>
  <c r="K1166" i="3"/>
  <c r="T1166" i="3" s="1"/>
  <c r="K1158" i="3"/>
  <c r="T1158" i="3" s="1"/>
  <c r="K1150" i="3"/>
  <c r="T1150" i="3" s="1"/>
  <c r="K1142" i="3"/>
  <c r="T1142" i="3" s="1"/>
  <c r="K1134" i="3"/>
  <c r="T1134" i="3" s="1"/>
  <c r="K1126" i="3"/>
  <c r="T1126" i="3" s="1"/>
  <c r="K1118" i="3"/>
  <c r="T1118" i="3" s="1"/>
  <c r="K1110" i="3"/>
  <c r="T1110" i="3" s="1"/>
  <c r="K1102" i="3"/>
  <c r="T1102" i="3" s="1"/>
  <c r="K1094" i="3"/>
  <c r="T1094" i="3" s="1"/>
  <c r="K1086" i="3"/>
  <c r="T1086" i="3" s="1"/>
  <c r="K1078" i="3"/>
  <c r="T1078" i="3" s="1"/>
  <c r="K1070" i="3"/>
  <c r="T1070" i="3" s="1"/>
  <c r="K1062" i="3"/>
  <c r="T1062" i="3" s="1"/>
  <c r="K1054" i="3"/>
  <c r="T1054" i="3" s="1"/>
  <c r="K1046" i="3"/>
  <c r="T1046" i="3" s="1"/>
  <c r="K1038" i="3"/>
  <c r="T1038" i="3" s="1"/>
  <c r="K1403" i="3"/>
  <c r="T1403" i="3" s="1"/>
  <c r="K1354" i="3"/>
  <c r="T1354" i="3" s="1"/>
  <c r="K1322" i="3"/>
  <c r="T1322" i="3" s="1"/>
  <c r="K1272" i="3"/>
  <c r="T1272" i="3" s="1"/>
  <c r="K1258" i="3"/>
  <c r="T1258" i="3" s="1"/>
  <c r="K1243" i="3"/>
  <c r="T1243" i="3" s="1"/>
  <c r="K1208" i="3"/>
  <c r="T1208" i="3" s="1"/>
  <c r="K1193" i="3"/>
  <c r="T1193" i="3" s="1"/>
  <c r="K1187" i="3"/>
  <c r="T1187" i="3" s="1"/>
  <c r="K1179" i="3"/>
  <c r="T1179" i="3" s="1"/>
  <c r="K1171" i="3"/>
  <c r="T1171" i="3" s="1"/>
  <c r="K1163" i="3"/>
  <c r="T1163" i="3" s="1"/>
  <c r="K1155" i="3"/>
  <c r="T1155" i="3" s="1"/>
  <c r="K1147" i="3"/>
  <c r="T1147" i="3" s="1"/>
  <c r="K1139" i="3"/>
  <c r="T1139" i="3" s="1"/>
  <c r="K1131" i="3"/>
  <c r="T1131" i="3" s="1"/>
  <c r="K1123" i="3"/>
  <c r="T1123" i="3" s="1"/>
  <c r="K1115" i="3"/>
  <c r="T1115" i="3" s="1"/>
  <c r="K1107" i="3"/>
  <c r="T1107" i="3" s="1"/>
  <c r="K1099" i="3"/>
  <c r="T1099" i="3" s="1"/>
  <c r="K1091" i="3"/>
  <c r="T1091" i="3" s="1"/>
  <c r="K1083" i="3"/>
  <c r="T1083" i="3" s="1"/>
  <c r="K1075" i="3"/>
  <c r="T1075" i="3" s="1"/>
  <c r="K1067" i="3"/>
  <c r="T1067" i="3" s="1"/>
  <c r="K1059" i="3"/>
  <c r="T1059" i="3" s="1"/>
  <c r="K1051" i="3"/>
  <c r="T1051" i="3" s="1"/>
  <c r="K1043" i="3"/>
  <c r="T1043" i="3" s="1"/>
  <c r="K1035" i="3"/>
  <c r="T1035" i="3" s="1"/>
  <c r="K1379" i="3"/>
  <c r="T1379" i="3" s="1"/>
  <c r="K1363" i="3"/>
  <c r="T1363" i="3" s="1"/>
  <c r="K1331" i="3"/>
  <c r="T1331" i="3" s="1"/>
  <c r="K1299" i="3"/>
  <c r="T1299" i="3" s="1"/>
  <c r="K1264" i="3"/>
  <c r="T1264" i="3" s="1"/>
  <c r="K1250" i="3"/>
  <c r="T1250" i="3" s="1"/>
  <c r="K1235" i="3"/>
  <c r="T1235" i="3" s="1"/>
  <c r="K1202" i="3"/>
  <c r="T1202" i="3" s="1"/>
  <c r="K1184" i="3"/>
  <c r="T1184" i="3" s="1"/>
  <c r="K1176" i="3"/>
  <c r="T1176" i="3" s="1"/>
  <c r="K1168" i="3"/>
  <c r="T1168" i="3" s="1"/>
  <c r="K1160" i="3"/>
  <c r="T1160" i="3" s="1"/>
  <c r="K1152" i="3"/>
  <c r="T1152" i="3" s="1"/>
  <c r="K1144" i="3"/>
  <c r="T1144" i="3" s="1"/>
  <c r="K1136" i="3"/>
  <c r="T1136" i="3" s="1"/>
  <c r="K1128" i="3"/>
  <c r="T1128" i="3" s="1"/>
  <c r="K1120" i="3"/>
  <c r="T1120" i="3" s="1"/>
  <c r="K1112" i="3"/>
  <c r="T1112" i="3" s="1"/>
  <c r="K1104" i="3"/>
  <c r="T1104" i="3" s="1"/>
  <c r="K1096" i="3"/>
  <c r="T1096" i="3" s="1"/>
  <c r="K1088" i="3"/>
  <c r="T1088" i="3" s="1"/>
  <c r="K1080" i="3"/>
  <c r="T1080" i="3" s="1"/>
  <c r="K1072" i="3"/>
  <c r="T1072" i="3" s="1"/>
  <c r="K1064" i="3"/>
  <c r="T1064" i="3" s="1"/>
  <c r="K1056" i="3"/>
  <c r="T1056" i="3" s="1"/>
  <c r="K1048" i="3"/>
  <c r="T1048" i="3" s="1"/>
  <c r="K1040" i="3"/>
  <c r="T1040" i="3" s="1"/>
  <c r="K1032" i="3"/>
  <c r="T1032" i="3" s="1"/>
  <c r="K1362" i="3"/>
  <c r="T1362" i="3" s="1"/>
  <c r="K1330" i="3"/>
  <c r="T1330" i="3" s="1"/>
  <c r="K1291" i="3"/>
  <c r="T1291" i="3" s="1"/>
  <c r="K1256" i="3"/>
  <c r="T1256" i="3" s="1"/>
  <c r="K1242" i="3"/>
  <c r="T1242" i="3" s="1"/>
  <c r="K1227" i="3"/>
  <c r="T1227" i="3" s="1"/>
  <c r="K1201" i="3"/>
  <c r="T1201" i="3" s="1"/>
  <c r="K1192" i="3"/>
  <c r="T1192" i="3" s="1"/>
  <c r="K1189" i="3"/>
  <c r="T1189" i="3" s="1"/>
  <c r="K1181" i="3"/>
  <c r="T1181" i="3" s="1"/>
  <c r="K1173" i="3"/>
  <c r="T1173" i="3" s="1"/>
  <c r="K1165" i="3"/>
  <c r="T1165" i="3" s="1"/>
  <c r="K1157" i="3"/>
  <c r="T1157" i="3" s="1"/>
  <c r="K1149" i="3"/>
  <c r="T1149" i="3" s="1"/>
  <c r="K1141" i="3"/>
  <c r="T1141" i="3" s="1"/>
  <c r="K1133" i="3"/>
  <c r="T1133" i="3" s="1"/>
  <c r="K1125" i="3"/>
  <c r="T1125" i="3" s="1"/>
  <c r="K1117" i="3"/>
  <c r="T1117" i="3" s="1"/>
  <c r="K1109" i="3"/>
  <c r="T1109" i="3" s="1"/>
  <c r="K1101" i="3"/>
  <c r="T1101" i="3" s="1"/>
  <c r="K1093" i="3"/>
  <c r="T1093" i="3" s="1"/>
  <c r="K1085" i="3"/>
  <c r="T1085" i="3" s="1"/>
  <c r="K1077" i="3"/>
  <c r="T1077" i="3" s="1"/>
  <c r="K1069" i="3"/>
  <c r="T1069" i="3" s="1"/>
  <c r="K1061" i="3"/>
  <c r="T1061" i="3" s="1"/>
  <c r="K1053" i="3"/>
  <c r="T1053" i="3" s="1"/>
  <c r="K1045" i="3"/>
  <c r="T1045" i="3" s="1"/>
  <c r="K1037" i="3"/>
  <c r="T1037" i="3" s="1"/>
  <c r="K1395" i="3"/>
  <c r="T1395" i="3" s="1"/>
  <c r="K1298" i="3"/>
  <c r="T1298" i="3" s="1"/>
  <c r="K1170" i="3"/>
  <c r="T1170" i="3" s="1"/>
  <c r="K1106" i="3"/>
  <c r="T1106" i="3" s="1"/>
  <c r="K1042" i="3"/>
  <c r="T1042" i="3" s="1"/>
  <c r="K909" i="3"/>
  <c r="T909" i="3" s="1"/>
  <c r="K783" i="3"/>
  <c r="T783" i="3" s="1"/>
  <c r="K983" i="3"/>
  <c r="T983" i="3" s="1"/>
  <c r="K907" i="3"/>
  <c r="T907" i="3" s="1"/>
  <c r="K781" i="3"/>
  <c r="T781" i="3" s="1"/>
  <c r="K935" i="3"/>
  <c r="T935" i="3" s="1"/>
  <c r="K939" i="3"/>
  <c r="T939" i="3" s="1"/>
  <c r="K805" i="3"/>
  <c r="T805" i="3" s="1"/>
  <c r="K1001" i="3"/>
  <c r="T1001" i="3" s="1"/>
  <c r="K871" i="3"/>
  <c r="T871" i="3" s="1"/>
  <c r="K737" i="3"/>
  <c r="T737" i="3" s="1"/>
  <c r="K1234" i="3"/>
  <c r="T1234" i="3" s="1"/>
  <c r="K1146" i="3"/>
  <c r="T1146" i="3" s="1"/>
  <c r="K1082" i="3"/>
  <c r="T1082" i="3" s="1"/>
  <c r="K1008" i="3"/>
  <c r="T1008" i="3" s="1"/>
  <c r="K878" i="3"/>
  <c r="T878" i="3" s="1"/>
  <c r="K746" i="3"/>
  <c r="T746" i="3" s="1"/>
  <c r="K1004" i="3"/>
  <c r="T1004" i="3" s="1"/>
  <c r="K1006" i="3"/>
  <c r="T1006" i="3" s="1"/>
  <c r="K876" i="3"/>
  <c r="T876" i="3" s="1"/>
  <c r="K740" i="3"/>
  <c r="T740" i="3" s="1"/>
  <c r="K948" i="3"/>
  <c r="T948" i="3" s="1"/>
  <c r="K924" i="3"/>
  <c r="T924" i="3" s="1"/>
  <c r="K904" i="3"/>
  <c r="T904" i="3" s="1"/>
  <c r="K778" i="3"/>
  <c r="T778" i="3" s="1"/>
  <c r="K860" i="3"/>
  <c r="T860" i="3" s="1"/>
  <c r="K964" i="3"/>
  <c r="T964" i="3" s="1"/>
  <c r="K838" i="3"/>
  <c r="T838" i="3" s="1"/>
  <c r="K712" i="3"/>
  <c r="T712" i="3" s="1"/>
  <c r="K1283" i="3"/>
  <c r="T1283" i="3" s="1"/>
  <c r="K1186" i="3"/>
  <c r="T1186" i="3" s="1"/>
  <c r="K1122" i="3"/>
  <c r="T1122" i="3" s="1"/>
  <c r="K1058" i="3"/>
  <c r="T1058" i="3" s="1"/>
  <c r="K947" i="3"/>
  <c r="T947" i="3" s="1"/>
  <c r="K815" i="3"/>
  <c r="T815" i="3" s="1"/>
  <c r="K993" i="3"/>
  <c r="T993" i="3" s="1"/>
  <c r="K945" i="3"/>
  <c r="T945" i="3" s="1"/>
  <c r="K813" i="3"/>
  <c r="T813" i="3" s="1"/>
  <c r="K921" i="3"/>
  <c r="T921" i="3" s="1"/>
  <c r="K967" i="3"/>
  <c r="T967" i="3" s="1"/>
  <c r="K841" i="3"/>
  <c r="T841" i="3" s="1"/>
  <c r="K717" i="3"/>
  <c r="T717" i="3" s="1"/>
  <c r="K865" i="3"/>
  <c r="T865" i="3" s="1"/>
  <c r="K903" i="3"/>
  <c r="T903" i="3" s="1"/>
  <c r="K777" i="3"/>
  <c r="T777" i="3" s="1"/>
  <c r="K1219" i="3"/>
  <c r="T1219" i="3" s="1"/>
  <c r="K1162" i="3"/>
  <c r="T1162" i="3" s="1"/>
  <c r="K1098" i="3"/>
  <c r="T1098" i="3" s="1"/>
  <c r="K908" i="3"/>
  <c r="T908" i="3" s="1"/>
  <c r="K782" i="3"/>
  <c r="T782" i="3" s="1"/>
  <c r="K982" i="3"/>
  <c r="T982" i="3" s="1"/>
  <c r="K906" i="3"/>
  <c r="T906" i="3" s="1"/>
  <c r="K780" i="3"/>
  <c r="T780" i="3" s="1"/>
  <c r="K934" i="3"/>
  <c r="T934" i="3" s="1"/>
  <c r="K938" i="3"/>
  <c r="T938" i="3" s="1"/>
  <c r="K804" i="3"/>
  <c r="T804" i="3" s="1"/>
  <c r="K1000" i="3"/>
  <c r="T1000" i="3" s="1"/>
  <c r="K870" i="3"/>
  <c r="T870" i="3" s="1"/>
  <c r="K736" i="3"/>
  <c r="T736" i="3" s="1"/>
  <c r="K1339" i="3"/>
  <c r="T1339" i="3" s="1"/>
  <c r="K1138" i="3"/>
  <c r="T1138" i="3" s="1"/>
  <c r="K1074" i="3"/>
  <c r="T1074" i="3" s="1"/>
  <c r="K971" i="3"/>
  <c r="T971" i="3" s="1"/>
  <c r="K845" i="3"/>
  <c r="T845" i="3" s="1"/>
  <c r="K721" i="3"/>
  <c r="T721" i="3" s="1"/>
  <c r="K979" i="3"/>
  <c r="T979" i="3" s="1"/>
  <c r="K969" i="3"/>
  <c r="T969" i="3" s="1"/>
  <c r="K843" i="3"/>
  <c r="T843" i="3" s="1"/>
  <c r="K719" i="3"/>
  <c r="T719" i="3" s="1"/>
  <c r="K1003" i="3"/>
  <c r="T1003" i="3" s="1"/>
  <c r="K873" i="3"/>
  <c r="T873" i="3" s="1"/>
  <c r="K739" i="3"/>
  <c r="T739" i="3" s="1"/>
  <c r="K891" i="3"/>
  <c r="T891" i="3" s="1"/>
  <c r="K875" i="3"/>
  <c r="T875" i="3" s="1"/>
  <c r="K937" i="3"/>
  <c r="T937" i="3" s="1"/>
  <c r="K799" i="3"/>
  <c r="T799" i="3" s="1"/>
  <c r="K1154" i="3"/>
  <c r="T1154" i="3" s="1"/>
  <c r="K1090" i="3"/>
  <c r="T1090" i="3" s="1"/>
  <c r="K1033" i="3"/>
  <c r="T1033" i="3" s="1"/>
  <c r="K1009" i="3"/>
  <c r="T1009" i="3" s="1"/>
  <c r="K879" i="3"/>
  <c r="T879" i="3" s="1"/>
  <c r="K747" i="3"/>
  <c r="T747" i="3" s="1"/>
  <c r="K1005" i="3"/>
  <c r="T1005" i="3" s="1"/>
  <c r="K1007" i="3"/>
  <c r="T1007" i="3" s="1"/>
  <c r="K877" i="3"/>
  <c r="T877" i="3" s="1"/>
  <c r="K741" i="3"/>
  <c r="T741" i="3" s="1"/>
  <c r="K949" i="3"/>
  <c r="T949" i="3" s="1"/>
  <c r="K925" i="3"/>
  <c r="T925" i="3" s="1"/>
  <c r="K905" i="3"/>
  <c r="T905" i="3" s="1"/>
  <c r="K779" i="3"/>
  <c r="T779" i="3" s="1"/>
  <c r="K861" i="3"/>
  <c r="T861" i="3" s="1"/>
  <c r="K965" i="3"/>
  <c r="T965" i="3" s="1"/>
  <c r="K839" i="3"/>
  <c r="T839" i="3" s="1"/>
  <c r="K1307" i="3"/>
  <c r="T1307" i="3" s="1"/>
  <c r="K1248" i="3"/>
  <c r="T1248" i="3" s="1"/>
  <c r="K1195" i="3"/>
  <c r="T1195" i="3" s="1"/>
  <c r="K1130" i="3"/>
  <c r="T1130" i="3" s="1"/>
  <c r="K1066" i="3"/>
  <c r="T1066" i="3" s="1"/>
  <c r="K970" i="3"/>
  <c r="T970" i="3" s="1"/>
  <c r="K844" i="3"/>
  <c r="T844" i="3" s="1"/>
  <c r="K720" i="3"/>
  <c r="T720" i="3" s="1"/>
  <c r="K978" i="3"/>
  <c r="T978" i="3" s="1"/>
  <c r="K968" i="3"/>
  <c r="T968" i="3" s="1"/>
  <c r="K842" i="3"/>
  <c r="T842" i="3" s="1"/>
  <c r="K718" i="3"/>
  <c r="T718" i="3" s="1"/>
  <c r="K1002" i="3"/>
  <c r="T1002" i="3" s="1"/>
  <c r="K872" i="3"/>
  <c r="T872" i="3" s="1"/>
  <c r="K738" i="3"/>
  <c r="T738" i="3" s="1"/>
  <c r="K890" i="3"/>
  <c r="T890" i="3" s="1"/>
  <c r="K874" i="3"/>
  <c r="T874" i="3" s="1"/>
  <c r="K936" i="3"/>
  <c r="T936" i="3" s="1"/>
  <c r="K798" i="3"/>
  <c r="T798" i="3" s="1"/>
  <c r="K814" i="3"/>
  <c r="T814" i="3" s="1"/>
  <c r="K802" i="3"/>
  <c r="T802" i="3" s="1"/>
  <c r="K962" i="3"/>
  <c r="T962" i="3" s="1"/>
  <c r="K836" i="3"/>
  <c r="T836" i="3" s="1"/>
  <c r="K710" i="3"/>
  <c r="T710" i="3" s="1"/>
  <c r="K994" i="3"/>
  <c r="T994" i="3" s="1"/>
  <c r="K856" i="3"/>
  <c r="T856" i="3" s="1"/>
  <c r="K732" i="3"/>
  <c r="T732" i="3" s="1"/>
  <c r="K714" i="3"/>
  <c r="T714" i="3" s="1"/>
  <c r="K990" i="3"/>
  <c r="T990" i="3" s="1"/>
  <c r="K854" i="3"/>
  <c r="T854" i="3" s="1"/>
  <c r="K730" i="3"/>
  <c r="T730" i="3" s="1"/>
  <c r="K658" i="3"/>
  <c r="T658" i="3" s="1"/>
  <c r="K642" i="3"/>
  <c r="T642" i="3" s="1"/>
  <c r="K1050" i="3"/>
  <c r="T1050" i="3" s="1"/>
  <c r="K992" i="3"/>
  <c r="T992" i="3" s="1"/>
  <c r="K864" i="3"/>
  <c r="T864" i="3" s="1"/>
  <c r="K831" i="3"/>
  <c r="T831" i="3" s="1"/>
  <c r="K807" i="3"/>
  <c r="T807" i="3" s="1"/>
  <c r="K901" i="3"/>
  <c r="T901" i="3" s="1"/>
  <c r="K775" i="3"/>
  <c r="T775" i="3" s="1"/>
  <c r="K759" i="3"/>
  <c r="T759" i="3" s="1"/>
  <c r="K931" i="3"/>
  <c r="T931" i="3" s="1"/>
  <c r="K795" i="3"/>
  <c r="T795" i="3" s="1"/>
  <c r="K703" i="3"/>
  <c r="T703" i="3" s="1"/>
  <c r="K923" i="3"/>
  <c r="T923" i="3" s="1"/>
  <c r="K793" i="3"/>
  <c r="T793" i="3" s="1"/>
  <c r="K1034" i="3"/>
  <c r="T1034" i="3" s="1"/>
  <c r="K944" i="3"/>
  <c r="T944" i="3" s="1"/>
  <c r="K840" i="3"/>
  <c r="T840" i="3" s="1"/>
  <c r="K776" i="3"/>
  <c r="T776" i="3" s="1"/>
  <c r="K996" i="3"/>
  <c r="T996" i="3" s="1"/>
  <c r="K862" i="3"/>
  <c r="T862" i="3" s="1"/>
  <c r="K734" i="3"/>
  <c r="T734" i="3" s="1"/>
  <c r="K772" i="3"/>
  <c r="T772" i="3" s="1"/>
  <c r="K748" i="3"/>
  <c r="T748" i="3" s="1"/>
  <c r="K898" i="3"/>
  <c r="T898" i="3" s="1"/>
  <c r="K770" i="3"/>
  <c r="T770" i="3" s="1"/>
  <c r="K692" i="3"/>
  <c r="T692" i="3" s="1"/>
  <c r="K896" i="3"/>
  <c r="T896" i="3" s="1"/>
  <c r="K768" i="3"/>
  <c r="T768" i="3" s="1"/>
  <c r="K1178" i="3"/>
  <c r="T1178" i="3" s="1"/>
  <c r="K817" i="3"/>
  <c r="T817" i="3" s="1"/>
  <c r="K933" i="3"/>
  <c r="T933" i="3" s="1"/>
  <c r="K797" i="3"/>
  <c r="T797" i="3" s="1"/>
  <c r="K745" i="3"/>
  <c r="T745" i="3" s="1"/>
  <c r="K961" i="3"/>
  <c r="T961" i="3" s="1"/>
  <c r="K835" i="3"/>
  <c r="T835" i="3" s="1"/>
  <c r="K707" i="3"/>
  <c r="T707" i="3" s="1"/>
  <c r="K689" i="3"/>
  <c r="T689" i="3" s="1"/>
  <c r="K959" i="3"/>
  <c r="T959" i="3" s="1"/>
  <c r="K833" i="3"/>
  <c r="T833" i="3" s="1"/>
  <c r="K705" i="3"/>
  <c r="T705" i="3" s="1"/>
  <c r="K920" i="3"/>
  <c r="T920" i="3" s="1"/>
  <c r="K713" i="3"/>
  <c r="T713" i="3" s="1"/>
  <c r="K830" i="3"/>
  <c r="T830" i="3" s="1"/>
  <c r="K806" i="3"/>
  <c r="T806" i="3" s="1"/>
  <c r="K900" i="3"/>
  <c r="T900" i="3" s="1"/>
  <c r="K774" i="3"/>
  <c r="T774" i="3" s="1"/>
  <c r="K758" i="3"/>
  <c r="T758" i="3" s="1"/>
  <c r="K930" i="3"/>
  <c r="T930" i="3" s="1"/>
  <c r="K794" i="3"/>
  <c r="T794" i="3" s="1"/>
  <c r="K702" i="3"/>
  <c r="T702" i="3" s="1"/>
  <c r="K922" i="3"/>
  <c r="T922" i="3" s="1"/>
  <c r="K792" i="3"/>
  <c r="T792" i="3" s="1"/>
  <c r="K1114" i="3"/>
  <c r="T1114" i="3" s="1"/>
  <c r="K816" i="3"/>
  <c r="T816" i="3" s="1"/>
  <c r="K932" i="3"/>
  <c r="T932" i="3" s="1"/>
  <c r="K796" i="3"/>
  <c r="T796" i="3" s="1"/>
  <c r="K744" i="3"/>
  <c r="T744" i="3" s="1"/>
  <c r="K960" i="3"/>
  <c r="T960" i="3" s="1"/>
  <c r="K834" i="3"/>
  <c r="T834" i="3" s="1"/>
  <c r="K706" i="3"/>
  <c r="T706" i="3" s="1"/>
  <c r="K688" i="3"/>
  <c r="T688" i="3" s="1"/>
  <c r="K958" i="3"/>
  <c r="T958" i="3" s="1"/>
  <c r="K832" i="3"/>
  <c r="T832" i="3" s="1"/>
  <c r="K704" i="3"/>
  <c r="T704" i="3" s="1"/>
  <c r="K966" i="3"/>
  <c r="T966" i="3" s="1"/>
  <c r="K902" i="3"/>
  <c r="T902" i="3" s="1"/>
  <c r="K997" i="3"/>
  <c r="T997" i="3" s="1"/>
  <c r="K863" i="3"/>
  <c r="T863" i="3" s="1"/>
  <c r="K735" i="3"/>
  <c r="T735" i="3" s="1"/>
  <c r="K773" i="3"/>
  <c r="T773" i="3" s="1"/>
  <c r="K749" i="3"/>
  <c r="T749" i="3" s="1"/>
  <c r="K899" i="3"/>
  <c r="T899" i="3" s="1"/>
  <c r="K771" i="3"/>
  <c r="T771" i="3" s="1"/>
  <c r="K693" i="3"/>
  <c r="T693" i="3" s="1"/>
  <c r="K897" i="3"/>
  <c r="T897" i="3" s="1"/>
  <c r="K769" i="3"/>
  <c r="T769" i="3" s="1"/>
  <c r="K628" i="3"/>
  <c r="T628" i="3" s="1"/>
  <c r="K956" i="3"/>
  <c r="T956" i="3" s="1"/>
  <c r="K828" i="3"/>
  <c r="T828" i="3" s="1"/>
  <c r="K700" i="3"/>
  <c r="T700" i="3" s="1"/>
  <c r="K572" i="3"/>
  <c r="T572" i="3" s="1"/>
  <c r="K954" i="3"/>
  <c r="T954" i="3" s="1"/>
  <c r="K826" i="3"/>
  <c r="T826" i="3" s="1"/>
  <c r="K698" i="3"/>
  <c r="T698" i="3" s="1"/>
  <c r="K516" i="3"/>
  <c r="T516" i="3" s="1"/>
  <c r="K888" i="3"/>
  <c r="T888" i="3" s="1"/>
  <c r="K756" i="3"/>
  <c r="T756" i="3" s="1"/>
  <c r="K460" i="3"/>
  <c r="T460" i="3" s="1"/>
  <c r="K886" i="3"/>
  <c r="T886" i="3" s="1"/>
  <c r="K946" i="3"/>
  <c r="T946" i="3" s="1"/>
  <c r="K963" i="3"/>
  <c r="T963" i="3" s="1"/>
  <c r="K857" i="3"/>
  <c r="T857" i="3" s="1"/>
  <c r="K731" i="3"/>
  <c r="T731" i="3" s="1"/>
  <c r="K633" i="3"/>
  <c r="T633" i="3" s="1"/>
  <c r="K895" i="3"/>
  <c r="T895" i="3" s="1"/>
  <c r="K763" i="3"/>
  <c r="T763" i="3" s="1"/>
  <c r="K577" i="3"/>
  <c r="T577" i="3" s="1"/>
  <c r="K893" i="3"/>
  <c r="T893" i="3" s="1"/>
  <c r="K761" i="3"/>
  <c r="T761" i="3" s="1"/>
  <c r="K513" i="3"/>
  <c r="T513" i="3" s="1"/>
  <c r="K953" i="3"/>
  <c r="T953" i="3" s="1"/>
  <c r="K821" i="3"/>
  <c r="T821" i="3" s="1"/>
  <c r="K691" i="3"/>
  <c r="T691" i="3" s="1"/>
  <c r="K457" i="3"/>
  <c r="T457" i="3" s="1"/>
  <c r="K951" i="3"/>
  <c r="T951" i="3" s="1"/>
  <c r="K819" i="3"/>
  <c r="T819" i="3" s="1"/>
  <c r="K643" i="3"/>
  <c r="T643" i="3" s="1"/>
  <c r="K988" i="3"/>
  <c r="T988" i="3" s="1"/>
  <c r="K852" i="3"/>
  <c r="T852" i="3" s="1"/>
  <c r="K728" i="3"/>
  <c r="T728" i="3" s="1"/>
  <c r="K598" i="3"/>
  <c r="T598" i="3" s="1"/>
  <c r="K980" i="3"/>
  <c r="T980" i="3" s="1"/>
  <c r="K850" i="3"/>
  <c r="T850" i="3" s="1"/>
  <c r="K726" i="3"/>
  <c r="T726" i="3" s="1"/>
  <c r="K542" i="3"/>
  <c r="T542" i="3" s="1"/>
  <c r="K526" i="3"/>
  <c r="T526" i="3" s="1"/>
  <c r="K912" i="3"/>
  <c r="T912" i="3" s="1"/>
  <c r="K786" i="3"/>
  <c r="T786" i="3" s="1"/>
  <c r="K470" i="3"/>
  <c r="T470" i="3" s="1"/>
  <c r="K910" i="3"/>
  <c r="T910" i="3" s="1"/>
  <c r="K991" i="3"/>
  <c r="T991" i="3" s="1"/>
  <c r="K917" i="3"/>
  <c r="T917" i="3" s="1"/>
  <c r="K791" i="3"/>
  <c r="T791" i="3" s="1"/>
  <c r="K587" i="3"/>
  <c r="T587" i="3" s="1"/>
  <c r="K915" i="3"/>
  <c r="T915" i="3" s="1"/>
  <c r="K789" i="3"/>
  <c r="T789" i="3" s="1"/>
  <c r="K975" i="3"/>
  <c r="T975" i="3" s="1"/>
  <c r="K849" i="3"/>
  <c r="T849" i="3" s="1"/>
  <c r="K725" i="3"/>
  <c r="T725" i="3" s="1"/>
  <c r="K483" i="3"/>
  <c r="T483" i="3" s="1"/>
  <c r="K812" i="3"/>
  <c r="T812" i="3" s="1"/>
  <c r="K837" i="3"/>
  <c r="T837" i="3" s="1"/>
  <c r="K733" i="3"/>
  <c r="T733" i="3" s="1"/>
  <c r="K659" i="3"/>
  <c r="T659" i="3" s="1"/>
  <c r="K632" i="3"/>
  <c r="T632" i="3" s="1"/>
  <c r="K894" i="3"/>
  <c r="T894" i="3" s="1"/>
  <c r="K762" i="3"/>
  <c r="T762" i="3" s="1"/>
  <c r="K576" i="3"/>
  <c r="T576" i="3" s="1"/>
  <c r="K892" i="3"/>
  <c r="T892" i="3" s="1"/>
  <c r="K760" i="3"/>
  <c r="T760" i="3" s="1"/>
  <c r="K512" i="3"/>
  <c r="T512" i="3" s="1"/>
  <c r="K952" i="3"/>
  <c r="T952" i="3" s="1"/>
  <c r="K820" i="3"/>
  <c r="T820" i="3" s="1"/>
  <c r="K690" i="3"/>
  <c r="T690" i="3" s="1"/>
  <c r="K456" i="3"/>
  <c r="T456" i="3" s="1"/>
  <c r="K950" i="3"/>
  <c r="T950" i="3" s="1"/>
  <c r="K818" i="3"/>
  <c r="T818" i="3" s="1"/>
  <c r="K629" i="3"/>
  <c r="T629" i="3" s="1"/>
  <c r="K957" i="3"/>
  <c r="T957" i="3" s="1"/>
  <c r="K829" i="3"/>
  <c r="T829" i="3" s="1"/>
  <c r="K701" i="3"/>
  <c r="T701" i="3" s="1"/>
  <c r="K573" i="3"/>
  <c r="T573" i="3" s="1"/>
  <c r="K955" i="3"/>
  <c r="T955" i="3" s="1"/>
  <c r="K827" i="3"/>
  <c r="T827" i="3" s="1"/>
  <c r="K699" i="3"/>
  <c r="T699" i="3" s="1"/>
  <c r="K517" i="3"/>
  <c r="T517" i="3" s="1"/>
  <c r="K889" i="3"/>
  <c r="T889" i="3" s="1"/>
  <c r="K757" i="3"/>
  <c r="T757" i="3" s="1"/>
  <c r="K461" i="3"/>
  <c r="T461" i="3" s="1"/>
  <c r="K803" i="3"/>
  <c r="T803" i="3" s="1"/>
  <c r="K995" i="3"/>
  <c r="T995" i="3" s="1"/>
  <c r="K855" i="3"/>
  <c r="T855" i="3" s="1"/>
  <c r="K916" i="3"/>
  <c r="T916" i="3" s="1"/>
  <c r="K790" i="3"/>
  <c r="T790" i="3" s="1"/>
  <c r="K586" i="3"/>
  <c r="T586" i="3" s="1"/>
  <c r="K914" i="3"/>
  <c r="T914" i="3" s="1"/>
  <c r="K788" i="3"/>
  <c r="T788" i="3" s="1"/>
  <c r="K974" i="3"/>
  <c r="T974" i="3" s="1"/>
  <c r="K848" i="3"/>
  <c r="T848" i="3" s="1"/>
  <c r="K724" i="3"/>
  <c r="T724" i="3" s="1"/>
  <c r="K482" i="3"/>
  <c r="T482" i="3" s="1"/>
  <c r="K972" i="3"/>
  <c r="T972" i="3" s="1"/>
  <c r="K846" i="3"/>
  <c r="T846" i="3" s="1"/>
  <c r="K716" i="3"/>
  <c r="T716" i="3" s="1"/>
  <c r="K599" i="3"/>
  <c r="T599" i="3" s="1"/>
  <c r="K755" i="3"/>
  <c r="T755" i="3" s="1"/>
  <c r="K413" i="3"/>
  <c r="T413" i="3" s="1"/>
  <c r="K389" i="3"/>
  <c r="T389" i="3" s="1"/>
  <c r="K381" i="3"/>
  <c r="T381" i="3" s="1"/>
  <c r="K373" i="3"/>
  <c r="T373" i="3" s="1"/>
  <c r="K365" i="3"/>
  <c r="T365" i="3" s="1"/>
  <c r="K357" i="3"/>
  <c r="T357" i="3" s="1"/>
  <c r="K349" i="3"/>
  <c r="T349" i="3" s="1"/>
  <c r="K341" i="3"/>
  <c r="T341" i="3" s="1"/>
  <c r="K333" i="3"/>
  <c r="T333" i="3" s="1"/>
  <c r="K325" i="3"/>
  <c r="T325" i="3" s="1"/>
  <c r="K301" i="3"/>
  <c r="T301" i="3" s="1"/>
  <c r="K293" i="3"/>
  <c r="T293" i="3" s="1"/>
  <c r="K277" i="3"/>
  <c r="T277" i="3" s="1"/>
  <c r="K269" i="3"/>
  <c r="T269" i="3" s="1"/>
  <c r="K245" i="3"/>
  <c r="T245" i="3" s="1"/>
  <c r="K237" i="3"/>
  <c r="T237" i="3" s="1"/>
  <c r="K722" i="3"/>
  <c r="T722" i="3" s="1"/>
  <c r="K426" i="3"/>
  <c r="T426" i="3" s="1"/>
  <c r="K402" i="3"/>
  <c r="T402" i="3" s="1"/>
  <c r="K394" i="3"/>
  <c r="T394" i="3" s="1"/>
  <c r="K386" i="3"/>
  <c r="T386" i="3" s="1"/>
  <c r="K378" i="3"/>
  <c r="T378" i="3" s="1"/>
  <c r="K370" i="3"/>
  <c r="T370" i="3" s="1"/>
  <c r="K362" i="3"/>
  <c r="T362" i="3" s="1"/>
  <c r="K354" i="3"/>
  <c r="T354" i="3" s="1"/>
  <c r="K346" i="3"/>
  <c r="T346" i="3" s="1"/>
  <c r="K338" i="3"/>
  <c r="T338" i="3" s="1"/>
  <c r="K330" i="3"/>
  <c r="T330" i="3" s="1"/>
  <c r="K186" i="3"/>
  <c r="T186" i="3" s="1"/>
  <c r="K290" i="3"/>
  <c r="T290" i="3" s="1"/>
  <c r="K176" i="3"/>
  <c r="T176" i="3" s="1"/>
  <c r="K234" i="3"/>
  <c r="T234" i="3" s="1"/>
  <c r="K853" i="3"/>
  <c r="T853" i="3" s="1"/>
  <c r="K727" i="3"/>
  <c r="T727" i="3" s="1"/>
  <c r="K399" i="3"/>
  <c r="T399" i="3" s="1"/>
  <c r="K391" i="3"/>
  <c r="T391" i="3" s="1"/>
  <c r="K383" i="3"/>
  <c r="T383" i="3" s="1"/>
  <c r="K375" i="3"/>
  <c r="T375" i="3" s="1"/>
  <c r="K367" i="3"/>
  <c r="T367" i="3" s="1"/>
  <c r="K359" i="3"/>
  <c r="T359" i="3" s="1"/>
  <c r="K351" i="3"/>
  <c r="T351" i="3" s="1"/>
  <c r="K343" i="3"/>
  <c r="T343" i="3" s="1"/>
  <c r="K335" i="3"/>
  <c r="T335" i="3" s="1"/>
  <c r="K319" i="3"/>
  <c r="T319" i="3" s="1"/>
  <c r="K183" i="3"/>
  <c r="T183" i="3" s="1"/>
  <c r="K263" i="3"/>
  <c r="T263" i="3" s="1"/>
  <c r="K711" i="3"/>
  <c r="T711" i="3" s="1"/>
  <c r="K527" i="3"/>
  <c r="T527" i="3" s="1"/>
  <c r="K911" i="3"/>
  <c r="T911" i="3" s="1"/>
  <c r="K754" i="3"/>
  <c r="T754" i="3" s="1"/>
  <c r="K412" i="3"/>
  <c r="T412" i="3" s="1"/>
  <c r="K388" i="3"/>
  <c r="T388" i="3" s="1"/>
  <c r="K380" i="3"/>
  <c r="T380" i="3" s="1"/>
  <c r="K372" i="3"/>
  <c r="T372" i="3" s="1"/>
  <c r="K364" i="3"/>
  <c r="T364" i="3" s="1"/>
  <c r="K356" i="3"/>
  <c r="T356" i="3" s="1"/>
  <c r="K348" i="3"/>
  <c r="T348" i="3" s="1"/>
  <c r="K340" i="3"/>
  <c r="T340" i="3" s="1"/>
  <c r="K332" i="3"/>
  <c r="T332" i="3" s="1"/>
  <c r="K324" i="3"/>
  <c r="T324" i="3" s="1"/>
  <c r="K300" i="3"/>
  <c r="T300" i="3" s="1"/>
  <c r="K292" i="3"/>
  <c r="T292" i="3" s="1"/>
  <c r="K276" i="3"/>
  <c r="T276" i="3" s="1"/>
  <c r="K268" i="3"/>
  <c r="T268" i="3" s="1"/>
  <c r="K244" i="3"/>
  <c r="T244" i="3" s="1"/>
  <c r="K236" i="3"/>
  <c r="T236" i="3" s="1"/>
  <c r="K981" i="3"/>
  <c r="T981" i="3" s="1"/>
  <c r="K913" i="3"/>
  <c r="T913" i="3" s="1"/>
  <c r="K471" i="3"/>
  <c r="T471" i="3" s="1"/>
  <c r="K785" i="3"/>
  <c r="T785" i="3" s="1"/>
  <c r="K685" i="3"/>
  <c r="T685" i="3" s="1"/>
  <c r="K393" i="3"/>
  <c r="T393" i="3" s="1"/>
  <c r="K385" i="3"/>
  <c r="T385" i="3" s="1"/>
  <c r="K377" i="3"/>
  <c r="T377" i="3" s="1"/>
  <c r="K369" i="3"/>
  <c r="T369" i="3" s="1"/>
  <c r="K361" i="3"/>
  <c r="T361" i="3" s="1"/>
  <c r="K353" i="3"/>
  <c r="T353" i="3" s="1"/>
  <c r="K345" i="3"/>
  <c r="T345" i="3" s="1"/>
  <c r="K337" i="3"/>
  <c r="T337" i="3" s="1"/>
  <c r="K329" i="3"/>
  <c r="T329" i="3" s="1"/>
  <c r="K321" i="3"/>
  <c r="T321" i="3" s="1"/>
  <c r="K305" i="3"/>
  <c r="T305" i="3" s="1"/>
  <c r="K297" i="3"/>
  <c r="T297" i="3" s="1"/>
  <c r="K273" i="3"/>
  <c r="T273" i="3" s="1"/>
  <c r="K265" i="3"/>
  <c r="T265" i="3" s="1"/>
  <c r="K729" i="3"/>
  <c r="T729" i="3" s="1"/>
  <c r="K543" i="3"/>
  <c r="T543" i="3" s="1"/>
  <c r="K887" i="3"/>
  <c r="T887" i="3" s="1"/>
  <c r="K784" i="3"/>
  <c r="T784" i="3" s="1"/>
  <c r="K398" i="3"/>
  <c r="T398" i="3" s="1"/>
  <c r="K390" i="3"/>
  <c r="T390" i="3" s="1"/>
  <c r="K382" i="3"/>
  <c r="T382" i="3" s="1"/>
  <c r="K374" i="3"/>
  <c r="T374" i="3" s="1"/>
  <c r="K366" i="3"/>
  <c r="T366" i="3" s="1"/>
  <c r="K358" i="3"/>
  <c r="T358" i="3" s="1"/>
  <c r="K350" i="3"/>
  <c r="T350" i="3" s="1"/>
  <c r="K342" i="3"/>
  <c r="T342" i="3" s="1"/>
  <c r="K334" i="3"/>
  <c r="T334" i="3" s="1"/>
  <c r="K318" i="3"/>
  <c r="T318" i="3" s="1"/>
  <c r="K182" i="3"/>
  <c r="T182" i="3" s="1"/>
  <c r="K262" i="3"/>
  <c r="T262" i="3" s="1"/>
  <c r="K715" i="3"/>
  <c r="T715" i="3" s="1"/>
  <c r="K973" i="3"/>
  <c r="T973" i="3" s="1"/>
  <c r="K723" i="3"/>
  <c r="T723" i="3" s="1"/>
  <c r="K427" i="3"/>
  <c r="T427" i="3" s="1"/>
  <c r="K403" i="3"/>
  <c r="T403" i="3" s="1"/>
  <c r="K395" i="3"/>
  <c r="T395" i="3" s="1"/>
  <c r="K387" i="3"/>
  <c r="T387" i="3" s="1"/>
  <c r="K379" i="3"/>
  <c r="T379" i="3" s="1"/>
  <c r="K371" i="3"/>
  <c r="T371" i="3" s="1"/>
  <c r="K363" i="3"/>
  <c r="T363" i="3" s="1"/>
  <c r="K355" i="3"/>
  <c r="T355" i="3" s="1"/>
  <c r="K347" i="3"/>
  <c r="T347" i="3" s="1"/>
  <c r="K339" i="3"/>
  <c r="T339" i="3" s="1"/>
  <c r="K331" i="3"/>
  <c r="T331" i="3" s="1"/>
  <c r="K187" i="3"/>
  <c r="T187" i="3" s="1"/>
  <c r="K291" i="3"/>
  <c r="T291" i="3" s="1"/>
  <c r="K177" i="3"/>
  <c r="T177" i="3" s="1"/>
  <c r="K235" i="3"/>
  <c r="T235" i="3" s="1"/>
  <c r="K344" i="3"/>
  <c r="T344" i="3" s="1"/>
  <c r="K220" i="3"/>
  <c r="T220" i="3" s="1"/>
  <c r="K212" i="3"/>
  <c r="T212" i="3" s="1"/>
  <c r="K188" i="3"/>
  <c r="T188" i="3" s="1"/>
  <c r="K180" i="3"/>
  <c r="T180" i="3" s="1"/>
  <c r="K164" i="3"/>
  <c r="T164" i="3" s="1"/>
  <c r="K156" i="3"/>
  <c r="T156" i="3" s="1"/>
  <c r="K132" i="3"/>
  <c r="T132" i="3" s="1"/>
  <c r="K124" i="3"/>
  <c r="T124" i="3" s="1"/>
  <c r="K108" i="3"/>
  <c r="T108" i="3" s="1"/>
  <c r="K989" i="3"/>
  <c r="T989" i="3" s="1"/>
  <c r="K384" i="3"/>
  <c r="T384" i="3" s="1"/>
  <c r="K320" i="3"/>
  <c r="T320" i="3" s="1"/>
  <c r="K217" i="3"/>
  <c r="T217" i="3" s="1"/>
  <c r="K209" i="3"/>
  <c r="T209" i="3" s="1"/>
  <c r="K193" i="3"/>
  <c r="T193" i="3" s="1"/>
  <c r="K185" i="3"/>
  <c r="T185" i="3" s="1"/>
  <c r="K161" i="3"/>
  <c r="T161" i="3" s="1"/>
  <c r="K153" i="3"/>
  <c r="T153" i="3" s="1"/>
  <c r="K137" i="3"/>
  <c r="T137" i="3" s="1"/>
  <c r="K129" i="3"/>
  <c r="T129" i="3" s="1"/>
  <c r="K105" i="3"/>
  <c r="T105" i="3" s="1"/>
  <c r="K360" i="3"/>
  <c r="T360" i="3" s="1"/>
  <c r="K296" i="3"/>
  <c r="T296" i="3" s="1"/>
  <c r="K174" i="3"/>
  <c r="T174" i="3" s="1"/>
  <c r="K206" i="3"/>
  <c r="T206" i="3" s="1"/>
  <c r="K170" i="3"/>
  <c r="T170" i="3" s="1"/>
  <c r="K150" i="3"/>
  <c r="T150" i="3" s="1"/>
  <c r="K166" i="3"/>
  <c r="T166" i="3" s="1"/>
  <c r="K336" i="3"/>
  <c r="T336" i="3" s="1"/>
  <c r="K272" i="3"/>
  <c r="T272" i="3" s="1"/>
  <c r="K173" i="3"/>
  <c r="T173" i="3" s="1"/>
  <c r="K179" i="3"/>
  <c r="T179" i="3" s="1"/>
  <c r="K169" i="3"/>
  <c r="T169" i="3" s="1"/>
  <c r="K123" i="3"/>
  <c r="T123" i="3" s="1"/>
  <c r="K851" i="3"/>
  <c r="T851" i="3" s="1"/>
  <c r="K847" i="3"/>
  <c r="T847" i="3" s="1"/>
  <c r="K376" i="3"/>
  <c r="T376" i="3" s="1"/>
  <c r="K249" i="3"/>
  <c r="T249" i="3" s="1"/>
  <c r="K241" i="3"/>
  <c r="T241" i="3" s="1"/>
  <c r="K216" i="3"/>
  <c r="T216" i="3" s="1"/>
  <c r="K208" i="3"/>
  <c r="T208" i="3" s="1"/>
  <c r="K192" i="3"/>
  <c r="T192" i="3" s="1"/>
  <c r="K184" i="3"/>
  <c r="T184" i="3" s="1"/>
  <c r="K160" i="3"/>
  <c r="T160" i="3" s="1"/>
  <c r="K152" i="3"/>
  <c r="T152" i="3" s="1"/>
  <c r="K136" i="3"/>
  <c r="T136" i="3" s="1"/>
  <c r="K128" i="3"/>
  <c r="T128" i="3" s="1"/>
  <c r="K104" i="3"/>
  <c r="T104" i="3" s="1"/>
  <c r="K352" i="3"/>
  <c r="T352" i="3" s="1"/>
  <c r="K248" i="3"/>
  <c r="T248" i="3" s="1"/>
  <c r="K221" i="3"/>
  <c r="T221" i="3" s="1"/>
  <c r="K213" i="3"/>
  <c r="T213" i="3" s="1"/>
  <c r="K189" i="3"/>
  <c r="T189" i="3" s="1"/>
  <c r="K181" i="3"/>
  <c r="T181" i="3" s="1"/>
  <c r="K165" i="3"/>
  <c r="T165" i="3" s="1"/>
  <c r="K157" i="3"/>
  <c r="T157" i="3" s="1"/>
  <c r="K133" i="3"/>
  <c r="T133" i="3" s="1"/>
  <c r="K125" i="3"/>
  <c r="T125" i="3" s="1"/>
  <c r="K109" i="3"/>
  <c r="T109" i="3" s="1"/>
  <c r="K392" i="3"/>
  <c r="T392" i="3" s="1"/>
  <c r="K328" i="3"/>
  <c r="T328" i="3" s="1"/>
  <c r="K264" i="3"/>
  <c r="T264" i="3" s="1"/>
  <c r="K240" i="3"/>
  <c r="T240" i="3" s="1"/>
  <c r="K172" i="3"/>
  <c r="T172" i="3" s="1"/>
  <c r="K178" i="3"/>
  <c r="T178" i="3" s="1"/>
  <c r="K168" i="3"/>
  <c r="T168" i="3" s="1"/>
  <c r="K122" i="3"/>
  <c r="T122" i="3" s="1"/>
  <c r="K787" i="3"/>
  <c r="T787" i="3" s="1"/>
  <c r="K684" i="3"/>
  <c r="T684" i="3" s="1"/>
  <c r="K368" i="3"/>
  <c r="T368" i="3" s="1"/>
  <c r="K304" i="3"/>
  <c r="T304" i="3" s="1"/>
  <c r="K175" i="3"/>
  <c r="T175" i="3" s="1"/>
  <c r="K207" i="3"/>
  <c r="T207" i="3" s="1"/>
  <c r="K171" i="3"/>
  <c r="T171" i="3" s="1"/>
  <c r="K151" i="3"/>
  <c r="T151" i="3" s="1"/>
  <c r="K167" i="3"/>
  <c r="T167" i="3" s="1"/>
  <c r="N5" i="8"/>
  <c r="N3" i="8"/>
  <c r="H502" i="3"/>
  <c r="Q502" i="3" s="1"/>
  <c r="H918" i="3"/>
  <c r="Q918" i="3" s="1"/>
  <c r="H742" i="3"/>
  <c r="Q742" i="3" s="1"/>
  <c r="H686" i="3"/>
  <c r="Q686" i="3" s="1"/>
  <c r="H510" i="3"/>
  <c r="Q510" i="3" s="1"/>
  <c r="H454" i="3"/>
  <c r="Q454" i="3" s="1"/>
  <c r="H397" i="3"/>
  <c r="Q397" i="3" s="1"/>
  <c r="H396" i="3"/>
  <c r="Q396" i="3" s="1"/>
  <c r="H859" i="3"/>
  <c r="Q859" i="3" s="1"/>
  <c r="H627" i="3"/>
  <c r="Q627" i="3" s="1"/>
  <c r="H571" i="3"/>
  <c r="Q571" i="3" s="1"/>
  <c r="H858" i="3"/>
  <c r="Q858" i="3" s="1"/>
  <c r="H626" i="3"/>
  <c r="Q626" i="3" s="1"/>
  <c r="H570" i="3"/>
  <c r="Q570" i="3" s="1"/>
  <c r="H977" i="3"/>
  <c r="Q977" i="3" s="1"/>
  <c r="H801" i="3"/>
  <c r="Q801" i="3" s="1"/>
  <c r="H976" i="3"/>
  <c r="Q976" i="3" s="1"/>
  <c r="H800" i="3"/>
  <c r="Q800" i="3" s="1"/>
  <c r="H919" i="3"/>
  <c r="Q919" i="3" s="1"/>
  <c r="H743" i="3"/>
  <c r="Q743" i="3" s="1"/>
  <c r="H687" i="3"/>
  <c r="Q687" i="3" s="1"/>
  <c r="H511" i="3"/>
  <c r="Q511" i="3" s="1"/>
  <c r="H455" i="3"/>
  <c r="Q455" i="3" s="1"/>
  <c r="M977" i="3"/>
  <c r="V977" i="3" s="1"/>
  <c r="M918" i="3"/>
  <c r="V918" i="3" s="1"/>
  <c r="M859" i="3"/>
  <c r="V859" i="3" s="1"/>
  <c r="M976" i="3"/>
  <c r="V976" i="3" s="1"/>
  <c r="M919" i="3"/>
  <c r="V919" i="3" s="1"/>
  <c r="M801" i="3"/>
  <c r="V801" i="3" s="1"/>
  <c r="M742" i="3"/>
  <c r="V742" i="3" s="1"/>
  <c r="M686" i="3"/>
  <c r="V686" i="3" s="1"/>
  <c r="M858" i="3"/>
  <c r="V858" i="3" s="1"/>
  <c r="M800" i="3"/>
  <c r="V800" i="3" s="1"/>
  <c r="M743" i="3"/>
  <c r="V743" i="3" s="1"/>
  <c r="M687" i="3"/>
  <c r="V687" i="3" s="1"/>
  <c r="M510" i="3"/>
  <c r="V510" i="3" s="1"/>
  <c r="M454" i="3"/>
  <c r="V454" i="3" s="1"/>
  <c r="M627" i="3"/>
  <c r="V627" i="3" s="1"/>
  <c r="M571" i="3"/>
  <c r="V571" i="3" s="1"/>
  <c r="M626" i="3"/>
  <c r="V626" i="3" s="1"/>
  <c r="M570" i="3"/>
  <c r="V570" i="3" s="1"/>
  <c r="M511" i="3"/>
  <c r="V511" i="3" s="1"/>
  <c r="M455" i="3"/>
  <c r="V455" i="3" s="1"/>
  <c r="M396" i="3"/>
  <c r="V396" i="3" s="1"/>
  <c r="M397" i="3"/>
  <c r="V397" i="3" s="1"/>
  <c r="H1416" i="3"/>
  <c r="Q1416" i="3" s="1"/>
  <c r="H1408" i="3"/>
  <c r="Q1408" i="3" s="1"/>
  <c r="H1400" i="3"/>
  <c r="Q1400" i="3" s="1"/>
  <c r="H1392" i="3"/>
  <c r="Q1392" i="3" s="1"/>
  <c r="H1384" i="3"/>
  <c r="Q1384" i="3" s="1"/>
  <c r="H1376" i="3"/>
  <c r="Q1376" i="3" s="1"/>
  <c r="H1368" i="3"/>
  <c r="Q1368" i="3" s="1"/>
  <c r="H1413" i="3"/>
  <c r="Q1413" i="3" s="1"/>
  <c r="H1405" i="3"/>
  <c r="Q1405" i="3" s="1"/>
  <c r="H1397" i="3"/>
  <c r="Q1397" i="3" s="1"/>
  <c r="H1389" i="3"/>
  <c r="Q1389" i="3" s="1"/>
  <c r="H1381" i="3"/>
  <c r="Q1381" i="3" s="1"/>
  <c r="H1373" i="3"/>
  <c r="Q1373" i="3" s="1"/>
  <c r="H1365" i="3"/>
  <c r="Q1365" i="3" s="1"/>
  <c r="H1357" i="3"/>
  <c r="Q1357" i="3" s="1"/>
  <c r="H1349" i="3"/>
  <c r="Q1349" i="3" s="1"/>
  <c r="H1341" i="3"/>
  <c r="Q1341" i="3" s="1"/>
  <c r="H1333" i="3"/>
  <c r="Q1333" i="3" s="1"/>
  <c r="H1325" i="3"/>
  <c r="Q1325" i="3" s="1"/>
  <c r="H1410" i="3"/>
  <c r="Q1410" i="3" s="1"/>
  <c r="H1402" i="3"/>
  <c r="Q1402" i="3" s="1"/>
  <c r="H1394" i="3"/>
  <c r="Q1394" i="3" s="1"/>
  <c r="H1386" i="3"/>
  <c r="Q1386" i="3" s="1"/>
  <c r="H1378" i="3"/>
  <c r="Q1378" i="3" s="1"/>
  <c r="H1370" i="3"/>
  <c r="Q1370" i="3" s="1"/>
  <c r="H1362" i="3"/>
  <c r="Q1362" i="3" s="1"/>
  <c r="H1354" i="3"/>
  <c r="Q1354" i="3" s="1"/>
  <c r="H1346" i="3"/>
  <c r="Q1346" i="3" s="1"/>
  <c r="H1338" i="3"/>
  <c r="Q1338" i="3" s="1"/>
  <c r="H1330" i="3"/>
  <c r="Q1330" i="3" s="1"/>
  <c r="H1322" i="3"/>
  <c r="Q1322" i="3" s="1"/>
  <c r="H1411" i="3"/>
  <c r="Q1411" i="3" s="1"/>
  <c r="H1398" i="3"/>
  <c r="Q1398" i="3" s="1"/>
  <c r="H1385" i="3"/>
  <c r="Q1385" i="3" s="1"/>
  <c r="H1372" i="3"/>
  <c r="Q1372" i="3" s="1"/>
  <c r="H1360" i="3"/>
  <c r="Q1360" i="3" s="1"/>
  <c r="H1350" i="3"/>
  <c r="Q1350" i="3" s="1"/>
  <c r="H1339" i="3"/>
  <c r="Q1339" i="3" s="1"/>
  <c r="H1328" i="3"/>
  <c r="Q1328" i="3" s="1"/>
  <c r="H1318" i="3"/>
  <c r="Q1318" i="3" s="1"/>
  <c r="H1310" i="3"/>
  <c r="Q1310" i="3" s="1"/>
  <c r="H1302" i="3"/>
  <c r="Q1302" i="3" s="1"/>
  <c r="H1294" i="3"/>
  <c r="Q1294" i="3" s="1"/>
  <c r="H1286" i="3"/>
  <c r="Q1286" i="3" s="1"/>
  <c r="H1278" i="3"/>
  <c r="Q1278" i="3" s="1"/>
  <c r="H1270" i="3"/>
  <c r="Q1270" i="3" s="1"/>
  <c r="H1262" i="3"/>
  <c r="Q1262" i="3" s="1"/>
  <c r="H1254" i="3"/>
  <c r="Q1254" i="3" s="1"/>
  <c r="H1246" i="3"/>
  <c r="Q1246" i="3" s="1"/>
  <c r="H1238" i="3"/>
  <c r="Q1238" i="3" s="1"/>
  <c r="H1230" i="3"/>
  <c r="Q1230" i="3" s="1"/>
  <c r="H1222" i="3"/>
  <c r="Q1222" i="3" s="1"/>
  <c r="H1214" i="3"/>
  <c r="Q1214" i="3" s="1"/>
  <c r="H1206" i="3"/>
  <c r="Q1206" i="3" s="1"/>
  <c r="H1198" i="3"/>
  <c r="Q1198" i="3" s="1"/>
  <c r="H1190" i="3"/>
  <c r="Q1190" i="3" s="1"/>
  <c r="H1182" i="3"/>
  <c r="Q1182" i="3" s="1"/>
  <c r="H1174" i="3"/>
  <c r="Q1174" i="3" s="1"/>
  <c r="H1166" i="3"/>
  <c r="Q1166" i="3" s="1"/>
  <c r="H1158" i="3"/>
  <c r="Q1158" i="3" s="1"/>
  <c r="H1150" i="3"/>
  <c r="Q1150" i="3" s="1"/>
  <c r="H1142" i="3"/>
  <c r="Q1142" i="3" s="1"/>
  <c r="H1134" i="3"/>
  <c r="Q1134" i="3" s="1"/>
  <c r="H1126" i="3"/>
  <c r="Q1126" i="3" s="1"/>
  <c r="H1118" i="3"/>
  <c r="Q1118" i="3" s="1"/>
  <c r="H1110" i="3"/>
  <c r="Q1110" i="3" s="1"/>
  <c r="H1102" i="3"/>
  <c r="Q1102" i="3" s="1"/>
  <c r="H1094" i="3"/>
  <c r="Q1094" i="3" s="1"/>
  <c r="H1086" i="3"/>
  <c r="Q1086" i="3" s="1"/>
  <c r="H1078" i="3"/>
  <c r="Q1078" i="3" s="1"/>
  <c r="H1070" i="3"/>
  <c r="Q1070" i="3" s="1"/>
  <c r="H1062" i="3"/>
  <c r="Q1062" i="3" s="1"/>
  <c r="H1054" i="3"/>
  <c r="Q1054" i="3" s="1"/>
  <c r="H1046" i="3"/>
  <c r="Q1046" i="3" s="1"/>
  <c r="H1038" i="3"/>
  <c r="Q1038" i="3" s="1"/>
  <c r="H908" i="3"/>
  <c r="Q908" i="3" s="1"/>
  <c r="H782" i="3"/>
  <c r="Q782" i="3" s="1"/>
  <c r="H400" i="3"/>
  <c r="Q400" i="3" s="1"/>
  <c r="H982" i="3"/>
  <c r="Q982" i="3" s="1"/>
  <c r="H1028" i="3"/>
  <c r="Q1028" i="3" s="1"/>
  <c r="H906" i="3"/>
  <c r="Q906" i="3" s="1"/>
  <c r="H780" i="3"/>
  <c r="Q780" i="3" s="1"/>
  <c r="H934" i="3"/>
  <c r="Q934" i="3" s="1"/>
  <c r="H938" i="3"/>
  <c r="Q938" i="3" s="1"/>
  <c r="H804" i="3"/>
  <c r="Q804" i="3" s="1"/>
  <c r="H560" i="3"/>
  <c r="Q560" i="3" s="1"/>
  <c r="H1000" i="3"/>
  <c r="Q1000" i="3" s="1"/>
  <c r="H870" i="3"/>
  <c r="Q870" i="3" s="1"/>
  <c r="H736" i="3"/>
  <c r="Q736" i="3" s="1"/>
  <c r="H830" i="3"/>
  <c r="Q830" i="3" s="1"/>
  <c r="H316" i="3"/>
  <c r="Q316" i="3" s="1"/>
  <c r="H806" i="3"/>
  <c r="Q806" i="3" s="1"/>
  <c r="H900" i="3"/>
  <c r="Q900" i="3" s="1"/>
  <c r="H774" i="3"/>
  <c r="Q774" i="3" s="1"/>
  <c r="H758" i="3"/>
  <c r="Q758" i="3" s="1"/>
  <c r="H930" i="3"/>
  <c r="Q930" i="3" s="1"/>
  <c r="H794" i="3"/>
  <c r="Q794" i="3" s="1"/>
  <c r="H702" i="3"/>
  <c r="Q702" i="3" s="1"/>
  <c r="H922" i="3"/>
  <c r="Q922" i="3" s="1"/>
  <c r="H792" i="3"/>
  <c r="Q792" i="3" s="1"/>
  <c r="H670" i="3"/>
  <c r="Q670" i="3" s="1"/>
  <c r="H494" i="3"/>
  <c r="Q494" i="3" s="1"/>
  <c r="H988" i="3"/>
  <c r="Q988" i="3" s="1"/>
  <c r="H852" i="3"/>
  <c r="Q852" i="3" s="1"/>
  <c r="H728" i="3"/>
  <c r="Q728" i="3" s="1"/>
  <c r="H598" i="3"/>
  <c r="Q598" i="3" s="1"/>
  <c r="H250" i="3"/>
  <c r="Q250" i="3" s="1"/>
  <c r="H980" i="3"/>
  <c r="Q980" i="3" s="1"/>
  <c r="H850" i="3"/>
  <c r="Q850" i="3" s="1"/>
  <c r="H726" i="3"/>
  <c r="Q726" i="3" s="1"/>
  <c r="H542" i="3"/>
  <c r="Q542" i="3" s="1"/>
  <c r="H526" i="3"/>
  <c r="Q526" i="3" s="1"/>
  <c r="H912" i="3"/>
  <c r="Q912" i="3" s="1"/>
  <c r="H786" i="3"/>
  <c r="Q786" i="3" s="1"/>
  <c r="H470" i="3"/>
  <c r="Q470" i="3" s="1"/>
  <c r="H910" i="3"/>
  <c r="Q910" i="3" s="1"/>
  <c r="H784" i="3"/>
  <c r="Q784" i="3" s="1"/>
  <c r="H662" i="3"/>
  <c r="Q662" i="3" s="1"/>
  <c r="H432" i="3"/>
  <c r="Q432" i="3" s="1"/>
  <c r="H398" i="3"/>
  <c r="Q398" i="3" s="1"/>
  <c r="H390" i="3"/>
  <c r="Q390" i="3" s="1"/>
  <c r="H382" i="3"/>
  <c r="Q382" i="3" s="1"/>
  <c r="H374" i="3"/>
  <c r="Q374" i="3" s="1"/>
  <c r="H366" i="3"/>
  <c r="Q366" i="3" s="1"/>
  <c r="H358" i="3"/>
  <c r="Q358" i="3" s="1"/>
  <c r="H350" i="3"/>
  <c r="Q350" i="3" s="1"/>
  <c r="H342" i="3"/>
  <c r="Q342" i="3" s="1"/>
  <c r="H334" i="3"/>
  <c r="Q334" i="3" s="1"/>
  <c r="H318" i="3"/>
  <c r="Q318" i="3" s="1"/>
  <c r="H538" i="3"/>
  <c r="Q538" i="3" s="1"/>
  <c r="H182" i="3"/>
  <c r="Q182" i="3" s="1"/>
  <c r="H262" i="3"/>
  <c r="Q262" i="3" s="1"/>
  <c r="H1409" i="3"/>
  <c r="Q1409" i="3" s="1"/>
  <c r="H1396" i="3"/>
  <c r="Q1396" i="3" s="1"/>
  <c r="H1383" i="3"/>
  <c r="Q1383" i="3" s="1"/>
  <c r="H1371" i="3"/>
  <c r="Q1371" i="3" s="1"/>
  <c r="H1359" i="3"/>
  <c r="Q1359" i="3" s="1"/>
  <c r="H1348" i="3"/>
  <c r="Q1348" i="3" s="1"/>
  <c r="H1337" i="3"/>
  <c r="Q1337" i="3" s="1"/>
  <c r="H1327" i="3"/>
  <c r="Q1327" i="3" s="1"/>
  <c r="H1317" i="3"/>
  <c r="Q1317" i="3" s="1"/>
  <c r="H1309" i="3"/>
  <c r="Q1309" i="3" s="1"/>
  <c r="H1301" i="3"/>
  <c r="Q1301" i="3" s="1"/>
  <c r="H1293" i="3"/>
  <c r="Q1293" i="3" s="1"/>
  <c r="H1285" i="3"/>
  <c r="Q1285" i="3" s="1"/>
  <c r="H1277" i="3"/>
  <c r="Q1277" i="3" s="1"/>
  <c r="H1269" i="3"/>
  <c r="Q1269" i="3" s="1"/>
  <c r="H1261" i="3"/>
  <c r="Q1261" i="3" s="1"/>
  <c r="H1253" i="3"/>
  <c r="Q1253" i="3" s="1"/>
  <c r="H1245" i="3"/>
  <c r="Q1245" i="3" s="1"/>
  <c r="H1237" i="3"/>
  <c r="Q1237" i="3" s="1"/>
  <c r="H1229" i="3"/>
  <c r="Q1229" i="3" s="1"/>
  <c r="H1221" i="3"/>
  <c r="Q1221" i="3" s="1"/>
  <c r="H1213" i="3"/>
  <c r="Q1213" i="3" s="1"/>
  <c r="H1205" i="3"/>
  <c r="Q1205" i="3" s="1"/>
  <c r="H1197" i="3"/>
  <c r="Q1197" i="3" s="1"/>
  <c r="H1189" i="3"/>
  <c r="Q1189" i="3" s="1"/>
  <c r="H1181" i="3"/>
  <c r="Q1181" i="3" s="1"/>
  <c r="H1173" i="3"/>
  <c r="Q1173" i="3" s="1"/>
  <c r="H1165" i="3"/>
  <c r="Q1165" i="3" s="1"/>
  <c r="H1157" i="3"/>
  <c r="Q1157" i="3" s="1"/>
  <c r="H1149" i="3"/>
  <c r="Q1149" i="3" s="1"/>
  <c r="H1141" i="3"/>
  <c r="Q1141" i="3" s="1"/>
  <c r="H1133" i="3"/>
  <c r="Q1133" i="3" s="1"/>
  <c r="H1125" i="3"/>
  <c r="Q1125" i="3" s="1"/>
  <c r="H1117" i="3"/>
  <c r="Q1117" i="3" s="1"/>
  <c r="H1109" i="3"/>
  <c r="Q1109" i="3" s="1"/>
  <c r="H1101" i="3"/>
  <c r="Q1101" i="3" s="1"/>
  <c r="H1093" i="3"/>
  <c r="Q1093" i="3" s="1"/>
  <c r="H1085" i="3"/>
  <c r="Q1085" i="3" s="1"/>
  <c r="H1077" i="3"/>
  <c r="Q1077" i="3" s="1"/>
  <c r="H1069" i="3"/>
  <c r="Q1069" i="3" s="1"/>
  <c r="H1061" i="3"/>
  <c r="Q1061" i="3" s="1"/>
  <c r="H1053" i="3"/>
  <c r="Q1053" i="3" s="1"/>
  <c r="H1045" i="3"/>
  <c r="Q1045" i="3" s="1"/>
  <c r="H1037" i="3"/>
  <c r="Q1037" i="3" s="1"/>
  <c r="H1009" i="3"/>
  <c r="Q1009" i="3" s="1"/>
  <c r="H879" i="3"/>
  <c r="Q879" i="3" s="1"/>
  <c r="H747" i="3"/>
  <c r="Q747" i="3" s="1"/>
  <c r="H1005" i="3"/>
  <c r="Q1005" i="3" s="1"/>
  <c r="H507" i="3"/>
  <c r="Q507" i="3" s="1"/>
  <c r="H163" i="3"/>
  <c r="Q163" i="3" s="1"/>
  <c r="H1007" i="3"/>
  <c r="Q1007" i="3" s="1"/>
  <c r="H877" i="3"/>
  <c r="Q877" i="3" s="1"/>
  <c r="H741" i="3"/>
  <c r="Q741" i="3" s="1"/>
  <c r="H949" i="3"/>
  <c r="Q949" i="3" s="1"/>
  <c r="H925" i="3"/>
  <c r="Q925" i="3" s="1"/>
  <c r="H905" i="3"/>
  <c r="Q905" i="3" s="1"/>
  <c r="H779" i="3"/>
  <c r="Q779" i="3" s="1"/>
  <c r="H861" i="3"/>
  <c r="Q861" i="3" s="1"/>
  <c r="H965" i="3"/>
  <c r="Q965" i="3" s="1"/>
  <c r="H839" i="3"/>
  <c r="Q839" i="3" s="1"/>
  <c r="H713" i="3"/>
  <c r="Q713" i="3" s="1"/>
  <c r="H595" i="3"/>
  <c r="Q595" i="3" s="1"/>
  <c r="H997" i="3"/>
  <c r="Q997" i="3" s="1"/>
  <c r="H863" i="3"/>
  <c r="Q863" i="3" s="1"/>
  <c r="H735" i="3"/>
  <c r="Q735" i="3" s="1"/>
  <c r="H773" i="3"/>
  <c r="Q773" i="3" s="1"/>
  <c r="H315" i="3"/>
  <c r="Q315" i="3" s="1"/>
  <c r="H749" i="3"/>
  <c r="Q749" i="3" s="1"/>
  <c r="H899" i="3"/>
  <c r="Q899" i="3" s="1"/>
  <c r="H771" i="3"/>
  <c r="Q771" i="3" s="1"/>
  <c r="H313" i="3"/>
  <c r="Q313" i="3" s="1"/>
  <c r="H693" i="3"/>
  <c r="Q693" i="3" s="1"/>
  <c r="H1019" i="3"/>
  <c r="Q1019" i="3" s="1"/>
  <c r="H897" i="3"/>
  <c r="Q897" i="3" s="1"/>
  <c r="H769" i="3"/>
  <c r="Q769" i="3" s="1"/>
  <c r="H629" i="3"/>
  <c r="Q629" i="3" s="1"/>
  <c r="H957" i="3"/>
  <c r="Q957" i="3" s="1"/>
  <c r="H829" i="3"/>
  <c r="Q829" i="3" s="1"/>
  <c r="H701" i="3"/>
  <c r="Q701" i="3" s="1"/>
  <c r="H573" i="3"/>
  <c r="Q573" i="3" s="1"/>
  <c r="H955" i="3"/>
  <c r="Q955" i="3" s="1"/>
  <c r="H827" i="3"/>
  <c r="Q827" i="3" s="1"/>
  <c r="H699" i="3"/>
  <c r="Q699" i="3" s="1"/>
  <c r="H307" i="3"/>
  <c r="Q307" i="3" s="1"/>
  <c r="H517" i="3"/>
  <c r="Q517" i="3" s="1"/>
  <c r="H889" i="3"/>
  <c r="Q889" i="3" s="1"/>
  <c r="H757" i="3"/>
  <c r="Q757" i="3" s="1"/>
  <c r="H303" i="3"/>
  <c r="Q303" i="3" s="1"/>
  <c r="H461" i="3"/>
  <c r="Q461" i="3" s="1"/>
  <c r="H1011" i="3"/>
  <c r="Q1011" i="3" s="1"/>
  <c r="H887" i="3"/>
  <c r="Q887" i="3" s="1"/>
  <c r="H755" i="3"/>
  <c r="Q755" i="3" s="1"/>
  <c r="H413" i="3"/>
  <c r="Q413" i="3" s="1"/>
  <c r="H389" i="3"/>
  <c r="Q389" i="3" s="1"/>
  <c r="H381" i="3"/>
  <c r="Q381" i="3" s="1"/>
  <c r="H373" i="3"/>
  <c r="Q373" i="3" s="1"/>
  <c r="H365" i="3"/>
  <c r="Q365" i="3" s="1"/>
  <c r="H357" i="3"/>
  <c r="Q357" i="3" s="1"/>
  <c r="H349" i="3"/>
  <c r="Q349" i="3" s="1"/>
  <c r="H341" i="3"/>
  <c r="Q341" i="3" s="1"/>
  <c r="H333" i="3"/>
  <c r="Q333" i="3" s="1"/>
  <c r="H325" i="3"/>
  <c r="Q325" i="3" s="1"/>
  <c r="H485" i="3"/>
  <c r="Q485" i="3" s="1"/>
  <c r="H301" i="3"/>
  <c r="Q301" i="3" s="1"/>
  <c r="H293" i="3"/>
  <c r="Q293" i="3" s="1"/>
  <c r="H277" i="3"/>
  <c r="Q277" i="3" s="1"/>
  <c r="H269" i="3"/>
  <c r="Q269" i="3" s="1"/>
  <c r="H203" i="3"/>
  <c r="Q203" i="3" s="1"/>
  <c r="H245" i="3"/>
  <c r="Q245" i="3" s="1"/>
  <c r="H237" i="3"/>
  <c r="Q237" i="3" s="1"/>
  <c r="H1407" i="3"/>
  <c r="Q1407" i="3" s="1"/>
  <c r="H1395" i="3"/>
  <c r="Q1395" i="3" s="1"/>
  <c r="H1382" i="3"/>
  <c r="Q1382" i="3" s="1"/>
  <c r="H1369" i="3"/>
  <c r="Q1369" i="3" s="1"/>
  <c r="H1358" i="3"/>
  <c r="Q1358" i="3" s="1"/>
  <c r="H1347" i="3"/>
  <c r="Q1347" i="3" s="1"/>
  <c r="H1336" i="3"/>
  <c r="Q1336" i="3" s="1"/>
  <c r="H1326" i="3"/>
  <c r="Q1326" i="3" s="1"/>
  <c r="H1316" i="3"/>
  <c r="Q1316" i="3" s="1"/>
  <c r="H1308" i="3"/>
  <c r="Q1308" i="3" s="1"/>
  <c r="H1300" i="3"/>
  <c r="Q1300" i="3" s="1"/>
  <c r="H1292" i="3"/>
  <c r="Q1292" i="3" s="1"/>
  <c r="H1284" i="3"/>
  <c r="Q1284" i="3" s="1"/>
  <c r="H1276" i="3"/>
  <c r="Q1276" i="3" s="1"/>
  <c r="H1268" i="3"/>
  <c r="Q1268" i="3" s="1"/>
  <c r="H1260" i="3"/>
  <c r="Q1260" i="3" s="1"/>
  <c r="H1252" i="3"/>
  <c r="Q1252" i="3" s="1"/>
  <c r="H1244" i="3"/>
  <c r="Q1244" i="3" s="1"/>
  <c r="H1236" i="3"/>
  <c r="Q1236" i="3" s="1"/>
  <c r="H1228" i="3"/>
  <c r="Q1228" i="3" s="1"/>
  <c r="H1220" i="3"/>
  <c r="Q1220" i="3" s="1"/>
  <c r="H1212" i="3"/>
  <c r="Q1212" i="3" s="1"/>
  <c r="H1204" i="3"/>
  <c r="Q1204" i="3" s="1"/>
  <c r="H1196" i="3"/>
  <c r="Q1196" i="3" s="1"/>
  <c r="H1188" i="3"/>
  <c r="Q1188" i="3" s="1"/>
  <c r="H1180" i="3"/>
  <c r="Q1180" i="3" s="1"/>
  <c r="H1172" i="3"/>
  <c r="Q1172" i="3" s="1"/>
  <c r="H1164" i="3"/>
  <c r="Q1164" i="3" s="1"/>
  <c r="H1156" i="3"/>
  <c r="Q1156" i="3" s="1"/>
  <c r="H1148" i="3"/>
  <c r="Q1148" i="3" s="1"/>
  <c r="H1140" i="3"/>
  <c r="Q1140" i="3" s="1"/>
  <c r="H1132" i="3"/>
  <c r="Q1132" i="3" s="1"/>
  <c r="H1124" i="3"/>
  <c r="Q1124" i="3" s="1"/>
  <c r="H1116" i="3"/>
  <c r="Q1116" i="3" s="1"/>
  <c r="H1108" i="3"/>
  <c r="Q1108" i="3" s="1"/>
  <c r="H1100" i="3"/>
  <c r="Q1100" i="3" s="1"/>
  <c r="H1092" i="3"/>
  <c r="Q1092" i="3" s="1"/>
  <c r="H1084" i="3"/>
  <c r="Q1084" i="3" s="1"/>
  <c r="H1076" i="3"/>
  <c r="Q1076" i="3" s="1"/>
  <c r="H1068" i="3"/>
  <c r="Q1068" i="3" s="1"/>
  <c r="H1060" i="3"/>
  <c r="Q1060" i="3" s="1"/>
  <c r="H1052" i="3"/>
  <c r="Q1052" i="3" s="1"/>
  <c r="H1044" i="3"/>
  <c r="Q1044" i="3" s="1"/>
  <c r="H1036" i="3"/>
  <c r="Q1036" i="3" s="1"/>
  <c r="H1008" i="3"/>
  <c r="Q1008" i="3" s="1"/>
  <c r="H878" i="3"/>
  <c r="Q878" i="3" s="1"/>
  <c r="H746" i="3"/>
  <c r="Q746" i="3" s="1"/>
  <c r="H1004" i="3"/>
  <c r="Q1004" i="3" s="1"/>
  <c r="H1006" i="3"/>
  <c r="Q1006" i="3" s="1"/>
  <c r="H876" i="3"/>
  <c r="Q876" i="3" s="1"/>
  <c r="H740" i="3"/>
  <c r="Q740" i="3" s="1"/>
  <c r="H948" i="3"/>
  <c r="Q948" i="3" s="1"/>
  <c r="H924" i="3"/>
  <c r="Q924" i="3" s="1"/>
  <c r="H904" i="3"/>
  <c r="Q904" i="3" s="1"/>
  <c r="H778" i="3"/>
  <c r="Q778" i="3" s="1"/>
  <c r="H620" i="3"/>
  <c r="Q620" i="3" s="1"/>
  <c r="H860" i="3"/>
  <c r="Q860" i="3" s="1"/>
  <c r="H964" i="3"/>
  <c r="Q964" i="3" s="1"/>
  <c r="H838" i="3"/>
  <c r="Q838" i="3" s="1"/>
  <c r="H712" i="3"/>
  <c r="Q712" i="3" s="1"/>
  <c r="H258" i="3"/>
  <c r="Q258" i="3" s="1"/>
  <c r="H996" i="3"/>
  <c r="Q996" i="3" s="1"/>
  <c r="H862" i="3"/>
  <c r="Q862" i="3" s="1"/>
  <c r="H734" i="3"/>
  <c r="Q734" i="3" s="1"/>
  <c r="H772" i="3"/>
  <c r="Q772" i="3" s="1"/>
  <c r="H748" i="3"/>
  <c r="Q748" i="3" s="1"/>
  <c r="H1020" i="3"/>
  <c r="Q1020" i="3" s="1"/>
  <c r="H898" i="3"/>
  <c r="Q898" i="3" s="1"/>
  <c r="H770" i="3"/>
  <c r="Q770" i="3" s="1"/>
  <c r="H692" i="3"/>
  <c r="Q692" i="3" s="1"/>
  <c r="H896" i="3"/>
  <c r="Q896" i="3" s="1"/>
  <c r="H768" i="3"/>
  <c r="Q768" i="3" s="1"/>
  <c r="H440" i="3"/>
  <c r="Q440" i="3" s="1"/>
  <c r="H628" i="3"/>
  <c r="Q628" i="3" s="1"/>
  <c r="H956" i="3"/>
  <c r="Q956" i="3" s="1"/>
  <c r="H828" i="3"/>
  <c r="Q828" i="3" s="1"/>
  <c r="H700" i="3"/>
  <c r="Q700" i="3" s="1"/>
  <c r="H438" i="3"/>
  <c r="Q438" i="3" s="1"/>
  <c r="H572" i="3"/>
  <c r="Q572" i="3" s="1"/>
  <c r="H954" i="3"/>
  <c r="Q954" i="3" s="1"/>
  <c r="H826" i="3"/>
  <c r="Q826" i="3" s="1"/>
  <c r="H698" i="3"/>
  <c r="Q698" i="3" s="1"/>
  <c r="H516" i="3"/>
  <c r="Q516" i="3" s="1"/>
  <c r="H1012" i="3"/>
  <c r="Q1012" i="3" s="1"/>
  <c r="H888" i="3"/>
  <c r="Q888" i="3" s="1"/>
  <c r="H756" i="3"/>
  <c r="Q756" i="3" s="1"/>
  <c r="H460" i="3"/>
  <c r="Q460" i="3" s="1"/>
  <c r="H886" i="3"/>
  <c r="Q886" i="3" s="1"/>
  <c r="H754" i="3"/>
  <c r="Q754" i="3" s="1"/>
  <c r="H412" i="3"/>
  <c r="Q412" i="3" s="1"/>
  <c r="H388" i="3"/>
  <c r="Q388" i="3" s="1"/>
  <c r="H380" i="3"/>
  <c r="Q380" i="3" s="1"/>
  <c r="H372" i="3"/>
  <c r="Q372" i="3" s="1"/>
  <c r="H364" i="3"/>
  <c r="Q364" i="3" s="1"/>
  <c r="H356" i="3"/>
  <c r="Q356" i="3" s="1"/>
  <c r="H348" i="3"/>
  <c r="Q348" i="3" s="1"/>
  <c r="H340" i="3"/>
  <c r="Q340" i="3" s="1"/>
  <c r="H332" i="3"/>
  <c r="Q332" i="3" s="1"/>
  <c r="H324" i="3"/>
  <c r="Q324" i="3" s="1"/>
  <c r="H300" i="3"/>
  <c r="Q300" i="3" s="1"/>
  <c r="H292" i="3"/>
  <c r="Q292" i="3" s="1"/>
  <c r="H288" i="3"/>
  <c r="Q288" i="3" s="1"/>
  <c r="H276" i="3"/>
  <c r="Q276" i="3" s="1"/>
  <c r="H268" i="3"/>
  <c r="Q268" i="3" s="1"/>
  <c r="H244" i="3"/>
  <c r="Q244" i="3" s="1"/>
  <c r="H236" i="3"/>
  <c r="Q236" i="3" s="1"/>
  <c r="H1406" i="3"/>
  <c r="Q1406" i="3" s="1"/>
  <c r="H1393" i="3"/>
  <c r="Q1393" i="3" s="1"/>
  <c r="H1380" i="3"/>
  <c r="Q1380" i="3" s="1"/>
  <c r="H1367" i="3"/>
  <c r="Q1367" i="3" s="1"/>
  <c r="H1356" i="3"/>
  <c r="Q1356" i="3" s="1"/>
  <c r="H1345" i="3"/>
  <c r="Q1345" i="3" s="1"/>
  <c r="H1335" i="3"/>
  <c r="Q1335" i="3" s="1"/>
  <c r="H1324" i="3"/>
  <c r="Q1324" i="3" s="1"/>
  <c r="H1315" i="3"/>
  <c r="Q1315" i="3" s="1"/>
  <c r="H1307" i="3"/>
  <c r="Q1307" i="3" s="1"/>
  <c r="H1299" i="3"/>
  <c r="Q1299" i="3" s="1"/>
  <c r="H1291" i="3"/>
  <c r="Q1291" i="3" s="1"/>
  <c r="H1283" i="3"/>
  <c r="Q1283" i="3" s="1"/>
  <c r="H1275" i="3"/>
  <c r="Q1275" i="3" s="1"/>
  <c r="H1267" i="3"/>
  <c r="Q1267" i="3" s="1"/>
  <c r="H1259" i="3"/>
  <c r="Q1259" i="3" s="1"/>
  <c r="H1251" i="3"/>
  <c r="Q1251" i="3" s="1"/>
  <c r="H1243" i="3"/>
  <c r="Q1243" i="3" s="1"/>
  <c r="H1235" i="3"/>
  <c r="Q1235" i="3" s="1"/>
  <c r="H1227" i="3"/>
  <c r="Q1227" i="3" s="1"/>
  <c r="H1219" i="3"/>
  <c r="Q1219" i="3" s="1"/>
  <c r="H1211" i="3"/>
  <c r="Q1211" i="3" s="1"/>
  <c r="H1203" i="3"/>
  <c r="Q1203" i="3" s="1"/>
  <c r="H1195" i="3"/>
  <c r="Q1195" i="3" s="1"/>
  <c r="H1187" i="3"/>
  <c r="Q1187" i="3" s="1"/>
  <c r="H1179" i="3"/>
  <c r="Q1179" i="3" s="1"/>
  <c r="H1171" i="3"/>
  <c r="Q1171" i="3" s="1"/>
  <c r="H1163" i="3"/>
  <c r="Q1163" i="3" s="1"/>
  <c r="H1155" i="3"/>
  <c r="Q1155" i="3" s="1"/>
  <c r="H1147" i="3"/>
  <c r="Q1147" i="3" s="1"/>
  <c r="H1139" i="3"/>
  <c r="Q1139" i="3" s="1"/>
  <c r="H1131" i="3"/>
  <c r="Q1131" i="3" s="1"/>
  <c r="H1123" i="3"/>
  <c r="Q1123" i="3" s="1"/>
  <c r="H1115" i="3"/>
  <c r="Q1115" i="3" s="1"/>
  <c r="H1107" i="3"/>
  <c r="Q1107" i="3" s="1"/>
  <c r="H1099" i="3"/>
  <c r="Q1099" i="3" s="1"/>
  <c r="H1091" i="3"/>
  <c r="Q1091" i="3" s="1"/>
  <c r="H1083" i="3"/>
  <c r="Q1083" i="3" s="1"/>
  <c r="H1075" i="3"/>
  <c r="Q1075" i="3" s="1"/>
  <c r="H1067" i="3"/>
  <c r="Q1067" i="3" s="1"/>
  <c r="H1059" i="3"/>
  <c r="Q1059" i="3" s="1"/>
  <c r="H1051" i="3"/>
  <c r="Q1051" i="3" s="1"/>
  <c r="H1043" i="3"/>
  <c r="Q1043" i="3" s="1"/>
  <c r="H1035" i="3"/>
  <c r="Q1035" i="3" s="1"/>
  <c r="H971" i="3"/>
  <c r="Q971" i="3" s="1"/>
  <c r="H845" i="3"/>
  <c r="Q845" i="3" s="1"/>
  <c r="H721" i="3"/>
  <c r="Q721" i="3" s="1"/>
  <c r="H979" i="3"/>
  <c r="Q979" i="3" s="1"/>
  <c r="H969" i="3"/>
  <c r="Q969" i="3" s="1"/>
  <c r="H843" i="3"/>
  <c r="Q843" i="3" s="1"/>
  <c r="H719" i="3"/>
  <c r="Q719" i="3" s="1"/>
  <c r="H1003" i="3"/>
  <c r="Q1003" i="3" s="1"/>
  <c r="H873" i="3"/>
  <c r="Q873" i="3" s="1"/>
  <c r="H739" i="3"/>
  <c r="Q739" i="3" s="1"/>
  <c r="H891" i="3"/>
  <c r="Q891" i="3" s="1"/>
  <c r="H875" i="3"/>
  <c r="Q875" i="3" s="1"/>
  <c r="H937" i="3"/>
  <c r="Q937" i="3" s="1"/>
  <c r="H799" i="3"/>
  <c r="Q799" i="3" s="1"/>
  <c r="H559" i="3"/>
  <c r="Q559" i="3" s="1"/>
  <c r="H803" i="3"/>
  <c r="Q803" i="3" s="1"/>
  <c r="H963" i="3"/>
  <c r="Q963" i="3" s="1"/>
  <c r="H837" i="3"/>
  <c r="Q837" i="3" s="1"/>
  <c r="H711" i="3"/>
  <c r="Q711" i="3" s="1"/>
  <c r="H257" i="3"/>
  <c r="Q257" i="3" s="1"/>
  <c r="H995" i="3"/>
  <c r="Q995" i="3" s="1"/>
  <c r="H857" i="3"/>
  <c r="Q857" i="3" s="1"/>
  <c r="H733" i="3"/>
  <c r="Q733" i="3" s="1"/>
  <c r="H715" i="3"/>
  <c r="Q715" i="3" s="1"/>
  <c r="H145" i="3"/>
  <c r="Q145" i="3" s="1"/>
  <c r="H991" i="3"/>
  <c r="Q991" i="3" s="1"/>
  <c r="H855" i="3"/>
  <c r="Q855" i="3" s="1"/>
  <c r="H731" i="3"/>
  <c r="Q731" i="3" s="1"/>
  <c r="H659" i="3"/>
  <c r="Q659" i="3" s="1"/>
  <c r="H643" i="3"/>
  <c r="Q643" i="3" s="1"/>
  <c r="H917" i="3"/>
  <c r="Q917" i="3" s="1"/>
  <c r="H791" i="3"/>
  <c r="Q791" i="3" s="1"/>
  <c r="H669" i="3"/>
  <c r="Q669" i="3" s="1"/>
  <c r="H587" i="3"/>
  <c r="Q587" i="3" s="1"/>
  <c r="H915" i="3"/>
  <c r="Q915" i="3" s="1"/>
  <c r="H789" i="3"/>
  <c r="Q789" i="3" s="1"/>
  <c r="H247" i="3"/>
  <c r="Q247" i="3" s="1"/>
  <c r="H975" i="3"/>
  <c r="Q975" i="3" s="1"/>
  <c r="H849" i="3"/>
  <c r="Q849" i="3" s="1"/>
  <c r="H725" i="3"/>
  <c r="Q725" i="3" s="1"/>
  <c r="H483" i="3"/>
  <c r="Q483" i="3" s="1"/>
  <c r="H135" i="3"/>
  <c r="Q135" i="3" s="1"/>
  <c r="H973" i="3"/>
  <c r="Q973" i="3" s="1"/>
  <c r="H847" i="3"/>
  <c r="Q847" i="3" s="1"/>
  <c r="H723" i="3"/>
  <c r="Q723" i="3" s="1"/>
  <c r="H427" i="3"/>
  <c r="Q427" i="3" s="1"/>
  <c r="H403" i="3"/>
  <c r="Q403" i="3" s="1"/>
  <c r="H395" i="3"/>
  <c r="Q395" i="3" s="1"/>
  <c r="H387" i="3"/>
  <c r="Q387" i="3" s="1"/>
  <c r="H379" i="3"/>
  <c r="Q379" i="3" s="1"/>
  <c r="H371" i="3"/>
  <c r="Q371" i="3" s="1"/>
  <c r="H363" i="3"/>
  <c r="Q363" i="3" s="1"/>
  <c r="H355" i="3"/>
  <c r="Q355" i="3" s="1"/>
  <c r="H347" i="3"/>
  <c r="Q347" i="3" s="1"/>
  <c r="H339" i="3"/>
  <c r="Q339" i="3" s="1"/>
  <c r="H331" i="3"/>
  <c r="Q331" i="3" s="1"/>
  <c r="H541" i="3"/>
  <c r="Q541" i="3" s="1"/>
  <c r="H187" i="3"/>
  <c r="Q187" i="3" s="1"/>
  <c r="H291" i="3"/>
  <c r="Q291" i="3" s="1"/>
  <c r="H425" i="3"/>
  <c r="Q425" i="3" s="1"/>
  <c r="H177" i="3"/>
  <c r="Q177" i="3" s="1"/>
  <c r="H647" i="3"/>
  <c r="Q647" i="3" s="1"/>
  <c r="H235" i="3"/>
  <c r="Q235" i="3" s="1"/>
  <c r="H1417" i="3"/>
  <c r="Q1417" i="3" s="1"/>
  <c r="H1404" i="3"/>
  <c r="Q1404" i="3" s="1"/>
  <c r="H1391" i="3"/>
  <c r="Q1391" i="3" s="1"/>
  <c r="H1379" i="3"/>
  <c r="Q1379" i="3" s="1"/>
  <c r="H1366" i="3"/>
  <c r="Q1366" i="3" s="1"/>
  <c r="H1355" i="3"/>
  <c r="Q1355" i="3" s="1"/>
  <c r="H1344" i="3"/>
  <c r="Q1344" i="3" s="1"/>
  <c r="H1334" i="3"/>
  <c r="Q1334" i="3" s="1"/>
  <c r="H1323" i="3"/>
  <c r="Q1323" i="3" s="1"/>
  <c r="H1314" i="3"/>
  <c r="Q1314" i="3" s="1"/>
  <c r="H1306" i="3"/>
  <c r="Q1306" i="3" s="1"/>
  <c r="H1298" i="3"/>
  <c r="Q1298" i="3" s="1"/>
  <c r="H1290" i="3"/>
  <c r="Q1290" i="3" s="1"/>
  <c r="H1282" i="3"/>
  <c r="Q1282" i="3" s="1"/>
  <c r="H1274" i="3"/>
  <c r="Q1274" i="3" s="1"/>
  <c r="H1266" i="3"/>
  <c r="Q1266" i="3" s="1"/>
  <c r="H1258" i="3"/>
  <c r="Q1258" i="3" s="1"/>
  <c r="H1250" i="3"/>
  <c r="Q1250" i="3" s="1"/>
  <c r="H1242" i="3"/>
  <c r="Q1242" i="3" s="1"/>
  <c r="H1234" i="3"/>
  <c r="Q1234" i="3" s="1"/>
  <c r="H1226" i="3"/>
  <c r="Q1226" i="3" s="1"/>
  <c r="H1218" i="3"/>
  <c r="Q1218" i="3" s="1"/>
  <c r="H1210" i="3"/>
  <c r="Q1210" i="3" s="1"/>
  <c r="H1202" i="3"/>
  <c r="Q1202" i="3" s="1"/>
  <c r="H1194" i="3"/>
  <c r="Q1194" i="3" s="1"/>
  <c r="H1186" i="3"/>
  <c r="Q1186" i="3" s="1"/>
  <c r="H1178" i="3"/>
  <c r="Q1178" i="3" s="1"/>
  <c r="H1170" i="3"/>
  <c r="Q1170" i="3" s="1"/>
  <c r="H1162" i="3"/>
  <c r="Q1162" i="3" s="1"/>
  <c r="H1154" i="3"/>
  <c r="Q1154" i="3" s="1"/>
  <c r="H1146" i="3"/>
  <c r="Q1146" i="3" s="1"/>
  <c r="H1138" i="3"/>
  <c r="Q1138" i="3" s="1"/>
  <c r="H1130" i="3"/>
  <c r="Q1130" i="3" s="1"/>
  <c r="H1122" i="3"/>
  <c r="Q1122" i="3" s="1"/>
  <c r="H1114" i="3"/>
  <c r="Q1114" i="3" s="1"/>
  <c r="H1106" i="3"/>
  <c r="Q1106" i="3" s="1"/>
  <c r="H1098" i="3"/>
  <c r="Q1098" i="3" s="1"/>
  <c r="H1090" i="3"/>
  <c r="Q1090" i="3" s="1"/>
  <c r="H1082" i="3"/>
  <c r="Q1082" i="3" s="1"/>
  <c r="H1074" i="3"/>
  <c r="Q1074" i="3" s="1"/>
  <c r="H1066" i="3"/>
  <c r="Q1066" i="3" s="1"/>
  <c r="H1058" i="3"/>
  <c r="Q1058" i="3" s="1"/>
  <c r="H1050" i="3"/>
  <c r="Q1050" i="3" s="1"/>
  <c r="H1042" i="3"/>
  <c r="Q1042" i="3" s="1"/>
  <c r="H1034" i="3"/>
  <c r="Q1034" i="3" s="1"/>
  <c r="H970" i="3"/>
  <c r="Q970" i="3" s="1"/>
  <c r="H844" i="3"/>
  <c r="Q844" i="3" s="1"/>
  <c r="H720" i="3"/>
  <c r="Q720" i="3" s="1"/>
  <c r="H978" i="3"/>
  <c r="Q978" i="3" s="1"/>
  <c r="H968" i="3"/>
  <c r="Q968" i="3" s="1"/>
  <c r="H842" i="3"/>
  <c r="Q842" i="3" s="1"/>
  <c r="H718" i="3"/>
  <c r="Q718" i="3" s="1"/>
  <c r="H600" i="3"/>
  <c r="Q600" i="3" s="1"/>
  <c r="H1002" i="3"/>
  <c r="Q1002" i="3" s="1"/>
  <c r="H872" i="3"/>
  <c r="Q872" i="3" s="1"/>
  <c r="H738" i="3"/>
  <c r="Q738" i="3" s="1"/>
  <c r="H890" i="3"/>
  <c r="Q890" i="3" s="1"/>
  <c r="H874" i="3"/>
  <c r="Q874" i="3" s="1"/>
  <c r="H936" i="3"/>
  <c r="Q936" i="3" s="1"/>
  <c r="H798" i="3"/>
  <c r="Q798" i="3" s="1"/>
  <c r="H802" i="3"/>
  <c r="Q802" i="3" s="1"/>
  <c r="H962" i="3"/>
  <c r="Q962" i="3" s="1"/>
  <c r="H836" i="3"/>
  <c r="Q836" i="3" s="1"/>
  <c r="H710" i="3"/>
  <c r="Q710" i="3" s="1"/>
  <c r="H994" i="3"/>
  <c r="Q994" i="3" s="1"/>
  <c r="H856" i="3"/>
  <c r="Q856" i="3" s="1"/>
  <c r="H732" i="3"/>
  <c r="Q732" i="3" s="1"/>
  <c r="H714" i="3"/>
  <c r="Q714" i="3" s="1"/>
  <c r="H990" i="3"/>
  <c r="Q990" i="3" s="1"/>
  <c r="H854" i="3"/>
  <c r="Q854" i="3" s="1"/>
  <c r="H730" i="3"/>
  <c r="Q730" i="3" s="1"/>
  <c r="H658" i="3"/>
  <c r="Q658" i="3" s="1"/>
  <c r="H642" i="3"/>
  <c r="Q642" i="3" s="1"/>
  <c r="H916" i="3"/>
  <c r="Q916" i="3" s="1"/>
  <c r="H790" i="3"/>
  <c r="Q790" i="3" s="1"/>
  <c r="H586" i="3"/>
  <c r="Q586" i="3" s="1"/>
  <c r="H914" i="3"/>
  <c r="Q914" i="3" s="1"/>
  <c r="H788" i="3"/>
  <c r="Q788" i="3" s="1"/>
  <c r="H974" i="3"/>
  <c r="Q974" i="3" s="1"/>
  <c r="H848" i="3"/>
  <c r="Q848" i="3" s="1"/>
  <c r="H724" i="3"/>
  <c r="Q724" i="3" s="1"/>
  <c r="H482" i="3"/>
  <c r="Q482" i="3" s="1"/>
  <c r="H972" i="3"/>
  <c r="Q972" i="3" s="1"/>
  <c r="H846" i="3"/>
  <c r="Q846" i="3" s="1"/>
  <c r="H722" i="3"/>
  <c r="Q722" i="3" s="1"/>
  <c r="H426" i="3"/>
  <c r="Q426" i="3" s="1"/>
  <c r="H402" i="3"/>
  <c r="Q402" i="3" s="1"/>
  <c r="H394" i="3"/>
  <c r="Q394" i="3" s="1"/>
  <c r="H386" i="3"/>
  <c r="Q386" i="3" s="1"/>
  <c r="H378" i="3"/>
  <c r="Q378" i="3" s="1"/>
  <c r="H370" i="3"/>
  <c r="Q370" i="3" s="1"/>
  <c r="H362" i="3"/>
  <c r="Q362" i="3" s="1"/>
  <c r="H354" i="3"/>
  <c r="Q354" i="3" s="1"/>
  <c r="H346" i="3"/>
  <c r="Q346" i="3" s="1"/>
  <c r="H338" i="3"/>
  <c r="Q338" i="3" s="1"/>
  <c r="H330" i="3"/>
  <c r="Q330" i="3" s="1"/>
  <c r="H186" i="3"/>
  <c r="Q186" i="3" s="1"/>
  <c r="H290" i="3"/>
  <c r="Q290" i="3" s="1"/>
  <c r="H176" i="3"/>
  <c r="Q176" i="3" s="1"/>
  <c r="H646" i="3"/>
  <c r="Q646" i="3" s="1"/>
  <c r="H234" i="3"/>
  <c r="Q234" i="3" s="1"/>
  <c r="H1415" i="3"/>
  <c r="Q1415" i="3" s="1"/>
  <c r="H1403" i="3"/>
  <c r="Q1403" i="3" s="1"/>
  <c r="H1390" i="3"/>
  <c r="Q1390" i="3" s="1"/>
  <c r="H1377" i="3"/>
  <c r="Q1377" i="3" s="1"/>
  <c r="H1364" i="3"/>
  <c r="Q1364" i="3" s="1"/>
  <c r="H1353" i="3"/>
  <c r="Q1353" i="3" s="1"/>
  <c r="H1343" i="3"/>
  <c r="Q1343" i="3" s="1"/>
  <c r="H1332" i="3"/>
  <c r="Q1332" i="3" s="1"/>
  <c r="H1321" i="3"/>
  <c r="Q1321" i="3" s="1"/>
  <c r="H1313" i="3"/>
  <c r="Q1313" i="3" s="1"/>
  <c r="H1305" i="3"/>
  <c r="Q1305" i="3" s="1"/>
  <c r="H1297" i="3"/>
  <c r="Q1297" i="3" s="1"/>
  <c r="H1289" i="3"/>
  <c r="Q1289" i="3" s="1"/>
  <c r="H1281" i="3"/>
  <c r="Q1281" i="3" s="1"/>
  <c r="H1273" i="3"/>
  <c r="Q1273" i="3" s="1"/>
  <c r="H1265" i="3"/>
  <c r="Q1265" i="3" s="1"/>
  <c r="H1257" i="3"/>
  <c r="Q1257" i="3" s="1"/>
  <c r="H1249" i="3"/>
  <c r="Q1249" i="3" s="1"/>
  <c r="H1241" i="3"/>
  <c r="Q1241" i="3" s="1"/>
  <c r="H1233" i="3"/>
  <c r="Q1233" i="3" s="1"/>
  <c r="H1225" i="3"/>
  <c r="Q1225" i="3" s="1"/>
  <c r="H1217" i="3"/>
  <c r="Q1217" i="3" s="1"/>
  <c r="H1209" i="3"/>
  <c r="Q1209" i="3" s="1"/>
  <c r="H1201" i="3"/>
  <c r="Q1201" i="3" s="1"/>
  <c r="H1193" i="3"/>
  <c r="Q1193" i="3" s="1"/>
  <c r="H1185" i="3"/>
  <c r="Q1185" i="3" s="1"/>
  <c r="H1177" i="3"/>
  <c r="Q1177" i="3" s="1"/>
  <c r="H1169" i="3"/>
  <c r="Q1169" i="3" s="1"/>
  <c r="H1161" i="3"/>
  <c r="Q1161" i="3" s="1"/>
  <c r="H1153" i="3"/>
  <c r="Q1153" i="3" s="1"/>
  <c r="H1145" i="3"/>
  <c r="Q1145" i="3" s="1"/>
  <c r="H1137" i="3"/>
  <c r="Q1137" i="3" s="1"/>
  <c r="H1129" i="3"/>
  <c r="Q1129" i="3" s="1"/>
  <c r="H1121" i="3"/>
  <c r="Q1121" i="3" s="1"/>
  <c r="H1113" i="3"/>
  <c r="Q1113" i="3" s="1"/>
  <c r="H1105" i="3"/>
  <c r="Q1105" i="3" s="1"/>
  <c r="H1097" i="3"/>
  <c r="Q1097" i="3" s="1"/>
  <c r="H1089" i="3"/>
  <c r="Q1089" i="3" s="1"/>
  <c r="H1081" i="3"/>
  <c r="Q1081" i="3" s="1"/>
  <c r="H1073" i="3"/>
  <c r="Q1073" i="3" s="1"/>
  <c r="H1065" i="3"/>
  <c r="Q1065" i="3" s="1"/>
  <c r="H1057" i="3"/>
  <c r="Q1057" i="3" s="1"/>
  <c r="H1049" i="3"/>
  <c r="Q1049" i="3" s="1"/>
  <c r="H1041" i="3"/>
  <c r="Q1041" i="3" s="1"/>
  <c r="H1033" i="3"/>
  <c r="Q1033" i="3" s="1"/>
  <c r="H947" i="3"/>
  <c r="Q947" i="3" s="1"/>
  <c r="H815" i="3"/>
  <c r="Q815" i="3" s="1"/>
  <c r="H565" i="3"/>
  <c r="Q565" i="3" s="1"/>
  <c r="H993" i="3"/>
  <c r="Q993" i="3" s="1"/>
  <c r="H945" i="3"/>
  <c r="Q945" i="3" s="1"/>
  <c r="H813" i="3"/>
  <c r="Q813" i="3" s="1"/>
  <c r="H451" i="3"/>
  <c r="Q451" i="3" s="1"/>
  <c r="H921" i="3"/>
  <c r="Q921" i="3" s="1"/>
  <c r="H967" i="3"/>
  <c r="Q967" i="3" s="1"/>
  <c r="H841" i="3"/>
  <c r="Q841" i="3" s="1"/>
  <c r="H717" i="3"/>
  <c r="Q717" i="3" s="1"/>
  <c r="H865" i="3"/>
  <c r="Q865" i="3" s="1"/>
  <c r="H1025" i="3"/>
  <c r="Q1025" i="3" s="1"/>
  <c r="H903" i="3"/>
  <c r="Q903" i="3" s="1"/>
  <c r="H777" i="3"/>
  <c r="Q777" i="3" s="1"/>
  <c r="H817" i="3"/>
  <c r="Q817" i="3" s="1"/>
  <c r="H933" i="3"/>
  <c r="Q933" i="3" s="1"/>
  <c r="H797" i="3"/>
  <c r="Q797" i="3" s="1"/>
  <c r="H557" i="3"/>
  <c r="Q557" i="3" s="1"/>
  <c r="H745" i="3"/>
  <c r="Q745" i="3" s="1"/>
  <c r="H961" i="3"/>
  <c r="Q961" i="3" s="1"/>
  <c r="H835" i="3"/>
  <c r="Q835" i="3" s="1"/>
  <c r="H707" i="3"/>
  <c r="Q707" i="3" s="1"/>
  <c r="H689" i="3"/>
  <c r="Q689" i="3" s="1"/>
  <c r="H959" i="3"/>
  <c r="Q959" i="3" s="1"/>
  <c r="H833" i="3"/>
  <c r="Q833" i="3" s="1"/>
  <c r="H705" i="3"/>
  <c r="Q705" i="3" s="1"/>
  <c r="H633" i="3"/>
  <c r="Q633" i="3" s="1"/>
  <c r="H895" i="3"/>
  <c r="Q895" i="3" s="1"/>
  <c r="H763" i="3"/>
  <c r="Q763" i="3" s="1"/>
  <c r="H611" i="3"/>
  <c r="Q611" i="3" s="1"/>
  <c r="H577" i="3"/>
  <c r="Q577" i="3" s="1"/>
  <c r="H893" i="3"/>
  <c r="Q893" i="3" s="1"/>
  <c r="H761" i="3"/>
  <c r="Q761" i="3" s="1"/>
  <c r="H609" i="3"/>
  <c r="Q609" i="3" s="1"/>
  <c r="H513" i="3"/>
  <c r="Q513" i="3" s="1"/>
  <c r="H953" i="3"/>
  <c r="Q953" i="3" s="1"/>
  <c r="H821" i="3"/>
  <c r="Q821" i="3" s="1"/>
  <c r="H691" i="3"/>
  <c r="Q691" i="3" s="1"/>
  <c r="H457" i="3"/>
  <c r="Q457" i="3" s="1"/>
  <c r="H951" i="3"/>
  <c r="Q951" i="3" s="1"/>
  <c r="H819" i="3"/>
  <c r="Q819" i="3" s="1"/>
  <c r="H685" i="3"/>
  <c r="Q685" i="3" s="1"/>
  <c r="H393" i="3"/>
  <c r="Q393" i="3" s="1"/>
  <c r="H385" i="3"/>
  <c r="Q385" i="3" s="1"/>
  <c r="H377" i="3"/>
  <c r="Q377" i="3" s="1"/>
  <c r="H369" i="3"/>
  <c r="Q369" i="3" s="1"/>
  <c r="H361" i="3"/>
  <c r="Q361" i="3" s="1"/>
  <c r="H353" i="3"/>
  <c r="Q353" i="3" s="1"/>
  <c r="H345" i="3"/>
  <c r="Q345" i="3" s="1"/>
  <c r="H337" i="3"/>
  <c r="Q337" i="3" s="1"/>
  <c r="H329" i="3"/>
  <c r="Q329" i="3" s="1"/>
  <c r="H321" i="3"/>
  <c r="Q321" i="3" s="1"/>
  <c r="H295" i="3"/>
  <c r="Q295" i="3" s="1"/>
  <c r="H305" i="3"/>
  <c r="Q305" i="3" s="1"/>
  <c r="H297" i="3"/>
  <c r="Q297" i="3" s="1"/>
  <c r="H273" i="3"/>
  <c r="Q273" i="3" s="1"/>
  <c r="H265" i="3"/>
  <c r="Q265" i="3" s="1"/>
  <c r="H249" i="3"/>
  <c r="Q249" i="3" s="1"/>
  <c r="H241" i="3"/>
  <c r="Q241" i="3" s="1"/>
  <c r="H1414" i="3"/>
  <c r="Q1414" i="3" s="1"/>
  <c r="H1401" i="3"/>
  <c r="Q1401" i="3" s="1"/>
  <c r="H1388" i="3"/>
  <c r="Q1388" i="3" s="1"/>
  <c r="H1375" i="3"/>
  <c r="Q1375" i="3" s="1"/>
  <c r="H1363" i="3"/>
  <c r="Q1363" i="3" s="1"/>
  <c r="H1352" i="3"/>
  <c r="Q1352" i="3" s="1"/>
  <c r="H1342" i="3"/>
  <c r="Q1342" i="3" s="1"/>
  <c r="H1331" i="3"/>
  <c r="Q1331" i="3" s="1"/>
  <c r="H1320" i="3"/>
  <c r="Q1320" i="3" s="1"/>
  <c r="H1312" i="3"/>
  <c r="Q1312" i="3" s="1"/>
  <c r="H1304" i="3"/>
  <c r="Q1304" i="3" s="1"/>
  <c r="H1296" i="3"/>
  <c r="Q1296" i="3" s="1"/>
  <c r="H1288" i="3"/>
  <c r="Q1288" i="3" s="1"/>
  <c r="H1280" i="3"/>
  <c r="Q1280" i="3" s="1"/>
  <c r="H1272" i="3"/>
  <c r="Q1272" i="3" s="1"/>
  <c r="H1264" i="3"/>
  <c r="Q1264" i="3" s="1"/>
  <c r="H1256" i="3"/>
  <c r="Q1256" i="3" s="1"/>
  <c r="H1248" i="3"/>
  <c r="Q1248" i="3" s="1"/>
  <c r="H1240" i="3"/>
  <c r="Q1240" i="3" s="1"/>
  <c r="H1232" i="3"/>
  <c r="Q1232" i="3" s="1"/>
  <c r="H1224" i="3"/>
  <c r="Q1224" i="3" s="1"/>
  <c r="H1216" i="3"/>
  <c r="Q1216" i="3" s="1"/>
  <c r="H1208" i="3"/>
  <c r="Q1208" i="3" s="1"/>
  <c r="H1200" i="3"/>
  <c r="Q1200" i="3" s="1"/>
  <c r="H1192" i="3"/>
  <c r="Q1192" i="3" s="1"/>
  <c r="H1184" i="3"/>
  <c r="Q1184" i="3" s="1"/>
  <c r="H1176" i="3"/>
  <c r="Q1176" i="3" s="1"/>
  <c r="H1168" i="3"/>
  <c r="Q1168" i="3" s="1"/>
  <c r="H1160" i="3"/>
  <c r="Q1160" i="3" s="1"/>
  <c r="H1152" i="3"/>
  <c r="Q1152" i="3" s="1"/>
  <c r="H1144" i="3"/>
  <c r="Q1144" i="3" s="1"/>
  <c r="H1136" i="3"/>
  <c r="Q1136" i="3" s="1"/>
  <c r="H1128" i="3"/>
  <c r="Q1128" i="3" s="1"/>
  <c r="H1120" i="3"/>
  <c r="Q1120" i="3" s="1"/>
  <c r="H1112" i="3"/>
  <c r="Q1112" i="3" s="1"/>
  <c r="H1104" i="3"/>
  <c r="Q1104" i="3" s="1"/>
  <c r="H1096" i="3"/>
  <c r="Q1096" i="3" s="1"/>
  <c r="H1088" i="3"/>
  <c r="Q1088" i="3" s="1"/>
  <c r="H1080" i="3"/>
  <c r="Q1080" i="3" s="1"/>
  <c r="H1072" i="3"/>
  <c r="Q1072" i="3" s="1"/>
  <c r="H1064" i="3"/>
  <c r="Q1064" i="3" s="1"/>
  <c r="H1056" i="3"/>
  <c r="Q1056" i="3" s="1"/>
  <c r="H1048" i="3"/>
  <c r="Q1048" i="3" s="1"/>
  <c r="H1040" i="3"/>
  <c r="Q1040" i="3" s="1"/>
  <c r="H1032" i="3"/>
  <c r="Q1032" i="3" s="1"/>
  <c r="H946" i="3"/>
  <c r="Q946" i="3" s="1"/>
  <c r="H814" i="3"/>
  <c r="Q814" i="3" s="1"/>
  <c r="H992" i="3"/>
  <c r="Q992" i="3" s="1"/>
  <c r="H944" i="3"/>
  <c r="Q944" i="3" s="1"/>
  <c r="H812" i="3"/>
  <c r="Q812" i="3" s="1"/>
  <c r="H562" i="3"/>
  <c r="Q562" i="3" s="1"/>
  <c r="H920" i="3"/>
  <c r="Q920" i="3" s="1"/>
  <c r="H966" i="3"/>
  <c r="Q966" i="3" s="1"/>
  <c r="H840" i="3"/>
  <c r="Q840" i="3" s="1"/>
  <c r="H716" i="3"/>
  <c r="Q716" i="3" s="1"/>
  <c r="H596" i="3"/>
  <c r="Q596" i="3" s="1"/>
  <c r="H864" i="3"/>
  <c r="Q864" i="3" s="1"/>
  <c r="H902" i="3"/>
  <c r="Q902" i="3" s="1"/>
  <c r="H776" i="3"/>
  <c r="Q776" i="3" s="1"/>
  <c r="H816" i="3"/>
  <c r="Q816" i="3" s="1"/>
  <c r="H932" i="3"/>
  <c r="Q932" i="3" s="1"/>
  <c r="H796" i="3"/>
  <c r="Q796" i="3" s="1"/>
  <c r="H674" i="3"/>
  <c r="Q674" i="3" s="1"/>
  <c r="H744" i="3"/>
  <c r="Q744" i="3" s="1"/>
  <c r="H960" i="3"/>
  <c r="Q960" i="3" s="1"/>
  <c r="H834" i="3"/>
  <c r="Q834" i="3" s="1"/>
  <c r="H706" i="3"/>
  <c r="Q706" i="3" s="1"/>
  <c r="H442" i="3"/>
  <c r="Q442" i="3" s="1"/>
  <c r="H688" i="3"/>
  <c r="Q688" i="3" s="1"/>
  <c r="H958" i="3"/>
  <c r="Q958" i="3" s="1"/>
  <c r="H832" i="3"/>
  <c r="Q832" i="3" s="1"/>
  <c r="H704" i="3"/>
  <c r="Q704" i="3" s="1"/>
  <c r="H310" i="3"/>
  <c r="Q310" i="3" s="1"/>
  <c r="H632" i="3"/>
  <c r="Q632" i="3" s="1"/>
  <c r="H1016" i="3"/>
  <c r="Q1016" i="3" s="1"/>
  <c r="H894" i="3"/>
  <c r="Q894" i="3" s="1"/>
  <c r="H762" i="3"/>
  <c r="Q762" i="3" s="1"/>
  <c r="H576" i="3"/>
  <c r="Q576" i="3" s="1"/>
  <c r="H1014" i="3"/>
  <c r="Q1014" i="3" s="1"/>
  <c r="H892" i="3"/>
  <c r="Q892" i="3" s="1"/>
  <c r="H760" i="3"/>
  <c r="Q760" i="3" s="1"/>
  <c r="H512" i="3"/>
  <c r="Q512" i="3" s="1"/>
  <c r="H952" i="3"/>
  <c r="Q952" i="3" s="1"/>
  <c r="H820" i="3"/>
  <c r="Q820" i="3" s="1"/>
  <c r="H690" i="3"/>
  <c r="Q690" i="3" s="1"/>
  <c r="H434" i="3"/>
  <c r="Q434" i="3" s="1"/>
  <c r="H456" i="3"/>
  <c r="Q456" i="3" s="1"/>
  <c r="H950" i="3"/>
  <c r="Q950" i="3" s="1"/>
  <c r="H818" i="3"/>
  <c r="Q818" i="3" s="1"/>
  <c r="H684" i="3"/>
  <c r="Q684" i="3" s="1"/>
  <c r="H486" i="3"/>
  <c r="Q486" i="3" s="1"/>
  <c r="H130" i="3"/>
  <c r="Q130" i="3" s="1"/>
  <c r="H392" i="3"/>
  <c r="Q392" i="3" s="1"/>
  <c r="H384" i="3"/>
  <c r="Q384" i="3" s="1"/>
  <c r="H376" i="3"/>
  <c r="Q376" i="3" s="1"/>
  <c r="H368" i="3"/>
  <c r="Q368" i="3" s="1"/>
  <c r="H360" i="3"/>
  <c r="Q360" i="3" s="1"/>
  <c r="H352" i="3"/>
  <c r="Q352" i="3" s="1"/>
  <c r="H344" i="3"/>
  <c r="Q344" i="3" s="1"/>
  <c r="H336" i="3"/>
  <c r="Q336" i="3" s="1"/>
  <c r="H328" i="3"/>
  <c r="Q328" i="3" s="1"/>
  <c r="H320" i="3"/>
  <c r="Q320" i="3" s="1"/>
  <c r="H304" i="3"/>
  <c r="Q304" i="3" s="1"/>
  <c r="H296" i="3"/>
  <c r="Q296" i="3" s="1"/>
  <c r="H480" i="3"/>
  <c r="Q480" i="3" s="1"/>
  <c r="H272" i="3"/>
  <c r="Q272" i="3" s="1"/>
  <c r="H264" i="3"/>
  <c r="Q264" i="3" s="1"/>
  <c r="H248" i="3"/>
  <c r="Q248" i="3" s="1"/>
  <c r="H240" i="3"/>
  <c r="Q240" i="3" s="1"/>
  <c r="H1412" i="3"/>
  <c r="Q1412" i="3" s="1"/>
  <c r="H1399" i="3"/>
  <c r="Q1399" i="3" s="1"/>
  <c r="H1387" i="3"/>
  <c r="Q1387" i="3" s="1"/>
  <c r="H1374" i="3"/>
  <c r="Q1374" i="3" s="1"/>
  <c r="H1361" i="3"/>
  <c r="Q1361" i="3" s="1"/>
  <c r="H1351" i="3"/>
  <c r="Q1351" i="3" s="1"/>
  <c r="H1340" i="3"/>
  <c r="Q1340" i="3" s="1"/>
  <c r="H1329" i="3"/>
  <c r="Q1329" i="3" s="1"/>
  <c r="H1319" i="3"/>
  <c r="Q1319" i="3" s="1"/>
  <c r="H1311" i="3"/>
  <c r="Q1311" i="3" s="1"/>
  <c r="H1303" i="3"/>
  <c r="Q1303" i="3" s="1"/>
  <c r="H1295" i="3"/>
  <c r="Q1295" i="3" s="1"/>
  <c r="H1287" i="3"/>
  <c r="Q1287" i="3" s="1"/>
  <c r="H1279" i="3"/>
  <c r="Q1279" i="3" s="1"/>
  <c r="H1271" i="3"/>
  <c r="Q1271" i="3" s="1"/>
  <c r="H1263" i="3"/>
  <c r="Q1263" i="3" s="1"/>
  <c r="H1255" i="3"/>
  <c r="Q1255" i="3" s="1"/>
  <c r="H1247" i="3"/>
  <c r="Q1247" i="3" s="1"/>
  <c r="H1239" i="3"/>
  <c r="Q1239" i="3" s="1"/>
  <c r="H1231" i="3"/>
  <c r="Q1231" i="3" s="1"/>
  <c r="H1223" i="3"/>
  <c r="Q1223" i="3" s="1"/>
  <c r="H1215" i="3"/>
  <c r="Q1215" i="3" s="1"/>
  <c r="H1207" i="3"/>
  <c r="Q1207" i="3" s="1"/>
  <c r="H1199" i="3"/>
  <c r="Q1199" i="3" s="1"/>
  <c r="H1191" i="3"/>
  <c r="Q1191" i="3" s="1"/>
  <c r="H1183" i="3"/>
  <c r="Q1183" i="3" s="1"/>
  <c r="H1175" i="3"/>
  <c r="Q1175" i="3" s="1"/>
  <c r="H1167" i="3"/>
  <c r="Q1167" i="3" s="1"/>
  <c r="H1159" i="3"/>
  <c r="Q1159" i="3" s="1"/>
  <c r="H1151" i="3"/>
  <c r="Q1151" i="3" s="1"/>
  <c r="H1143" i="3"/>
  <c r="Q1143" i="3" s="1"/>
  <c r="H1135" i="3"/>
  <c r="Q1135" i="3" s="1"/>
  <c r="H1127" i="3"/>
  <c r="Q1127" i="3" s="1"/>
  <c r="H1119" i="3"/>
  <c r="Q1119" i="3" s="1"/>
  <c r="H1111" i="3"/>
  <c r="Q1111" i="3" s="1"/>
  <c r="H1103" i="3"/>
  <c r="Q1103" i="3" s="1"/>
  <c r="H1095" i="3"/>
  <c r="Q1095" i="3" s="1"/>
  <c r="H1087" i="3"/>
  <c r="Q1087" i="3" s="1"/>
  <c r="H1079" i="3"/>
  <c r="Q1079" i="3" s="1"/>
  <c r="H1071" i="3"/>
  <c r="Q1071" i="3" s="1"/>
  <c r="H1063" i="3"/>
  <c r="Q1063" i="3" s="1"/>
  <c r="H1055" i="3"/>
  <c r="Q1055" i="3" s="1"/>
  <c r="H1047" i="3"/>
  <c r="Q1047" i="3" s="1"/>
  <c r="H1039" i="3"/>
  <c r="Q1039" i="3" s="1"/>
  <c r="H909" i="3"/>
  <c r="Q909" i="3" s="1"/>
  <c r="H783" i="3"/>
  <c r="Q783" i="3" s="1"/>
  <c r="H401" i="3"/>
  <c r="Q401" i="3" s="1"/>
  <c r="H983" i="3"/>
  <c r="Q983" i="3" s="1"/>
  <c r="H1029" i="3"/>
  <c r="Q1029" i="3" s="1"/>
  <c r="H907" i="3"/>
  <c r="Q907" i="3" s="1"/>
  <c r="H781" i="3"/>
  <c r="Q781" i="3" s="1"/>
  <c r="H935" i="3"/>
  <c r="Q935" i="3" s="1"/>
  <c r="H939" i="3"/>
  <c r="Q939" i="3" s="1"/>
  <c r="H805" i="3"/>
  <c r="Q805" i="3" s="1"/>
  <c r="H561" i="3"/>
  <c r="Q561" i="3" s="1"/>
  <c r="H1001" i="3"/>
  <c r="Q1001" i="3" s="1"/>
  <c r="H871" i="3"/>
  <c r="Q871" i="3" s="1"/>
  <c r="H737" i="3"/>
  <c r="Q737" i="3" s="1"/>
  <c r="H831" i="3"/>
  <c r="Q831" i="3" s="1"/>
  <c r="H317" i="3"/>
  <c r="Q317" i="3" s="1"/>
  <c r="H807" i="3"/>
  <c r="Q807" i="3" s="1"/>
  <c r="H901" i="3"/>
  <c r="Q901" i="3" s="1"/>
  <c r="H775" i="3"/>
  <c r="Q775" i="3" s="1"/>
  <c r="H759" i="3"/>
  <c r="Q759" i="3" s="1"/>
  <c r="H931" i="3"/>
  <c r="Q931" i="3" s="1"/>
  <c r="H795" i="3"/>
  <c r="Q795" i="3" s="1"/>
  <c r="H703" i="3"/>
  <c r="Q703" i="3" s="1"/>
  <c r="H923" i="3"/>
  <c r="Q923" i="3" s="1"/>
  <c r="H793" i="3"/>
  <c r="Q793" i="3" s="1"/>
  <c r="H671" i="3"/>
  <c r="Q671" i="3" s="1"/>
  <c r="H495" i="3"/>
  <c r="Q495" i="3" s="1"/>
  <c r="H989" i="3"/>
  <c r="Q989" i="3" s="1"/>
  <c r="H853" i="3"/>
  <c r="Q853" i="3" s="1"/>
  <c r="H729" i="3"/>
  <c r="Q729" i="3" s="1"/>
  <c r="H599" i="3"/>
  <c r="Q599" i="3" s="1"/>
  <c r="H251" i="3"/>
  <c r="Q251" i="3" s="1"/>
  <c r="H981" i="3"/>
  <c r="Q981" i="3" s="1"/>
  <c r="H851" i="3"/>
  <c r="Q851" i="3" s="1"/>
  <c r="H727" i="3"/>
  <c r="Q727" i="3" s="1"/>
  <c r="H543" i="3"/>
  <c r="Q543" i="3" s="1"/>
  <c r="H527" i="3"/>
  <c r="Q527" i="3" s="1"/>
  <c r="H913" i="3"/>
  <c r="Q913" i="3" s="1"/>
  <c r="H787" i="3"/>
  <c r="Q787" i="3" s="1"/>
  <c r="H471" i="3"/>
  <c r="Q471" i="3" s="1"/>
  <c r="H911" i="3"/>
  <c r="Q911" i="3" s="1"/>
  <c r="H785" i="3"/>
  <c r="Q785" i="3" s="1"/>
  <c r="H663" i="3"/>
  <c r="Q663" i="3" s="1"/>
  <c r="H433" i="3"/>
  <c r="Q433" i="3" s="1"/>
  <c r="H399" i="3"/>
  <c r="Q399" i="3" s="1"/>
  <c r="H391" i="3"/>
  <c r="Q391" i="3" s="1"/>
  <c r="H383" i="3"/>
  <c r="Q383" i="3" s="1"/>
  <c r="H375" i="3"/>
  <c r="Q375" i="3" s="1"/>
  <c r="H367" i="3"/>
  <c r="Q367" i="3" s="1"/>
  <c r="H359" i="3"/>
  <c r="Q359" i="3" s="1"/>
  <c r="H351" i="3"/>
  <c r="Q351" i="3" s="1"/>
  <c r="H343" i="3"/>
  <c r="Q343" i="3" s="1"/>
  <c r="H335" i="3"/>
  <c r="Q335" i="3" s="1"/>
  <c r="H319" i="3"/>
  <c r="Q319" i="3" s="1"/>
  <c r="H539" i="3"/>
  <c r="Q539" i="3" s="1"/>
  <c r="H183" i="3"/>
  <c r="Q183" i="3" s="1"/>
  <c r="H263" i="3"/>
  <c r="Q263" i="3" s="1"/>
  <c r="H423" i="3"/>
  <c r="Q423" i="3" s="1"/>
  <c r="H221" i="3"/>
  <c r="Q221" i="3" s="1"/>
  <c r="H213" i="3"/>
  <c r="Q213" i="3" s="1"/>
  <c r="H189" i="3"/>
  <c r="Q189" i="3" s="1"/>
  <c r="H181" i="3"/>
  <c r="Q181" i="3" s="1"/>
  <c r="H281" i="3"/>
  <c r="Q281" i="3" s="1"/>
  <c r="H165" i="3"/>
  <c r="Q165" i="3" s="1"/>
  <c r="H157" i="3"/>
  <c r="Q157" i="3" s="1"/>
  <c r="H133" i="3"/>
  <c r="Q133" i="3" s="1"/>
  <c r="H125" i="3"/>
  <c r="Q125" i="3" s="1"/>
  <c r="H109" i="3"/>
  <c r="Q109" i="3" s="1"/>
  <c r="H220" i="3"/>
  <c r="Q220" i="3" s="1"/>
  <c r="H212" i="3"/>
  <c r="Q212" i="3" s="1"/>
  <c r="H188" i="3"/>
  <c r="Q188" i="3" s="1"/>
  <c r="H180" i="3"/>
  <c r="Q180" i="3" s="1"/>
  <c r="H280" i="3"/>
  <c r="Q280" i="3" s="1"/>
  <c r="H164" i="3"/>
  <c r="Q164" i="3" s="1"/>
  <c r="H156" i="3"/>
  <c r="Q156" i="3" s="1"/>
  <c r="H132" i="3"/>
  <c r="Q132" i="3" s="1"/>
  <c r="H124" i="3"/>
  <c r="Q124" i="3" s="1"/>
  <c r="H108" i="3"/>
  <c r="Q108" i="3" s="1"/>
  <c r="H117" i="3"/>
  <c r="Q117" i="3" s="1"/>
  <c r="H173" i="3"/>
  <c r="Q173" i="3" s="1"/>
  <c r="H179" i="3"/>
  <c r="Q179" i="3" s="1"/>
  <c r="H223" i="3"/>
  <c r="Q223" i="3" s="1"/>
  <c r="H515" i="3"/>
  <c r="Q515" i="3" s="1"/>
  <c r="H169" i="3"/>
  <c r="Q169" i="3" s="1"/>
  <c r="H123" i="3"/>
  <c r="Q123" i="3" s="1"/>
  <c r="H226" i="3"/>
  <c r="Q226" i="3" s="1"/>
  <c r="H524" i="3"/>
  <c r="Q524" i="3" s="1"/>
  <c r="H172" i="3"/>
  <c r="Q172" i="3" s="1"/>
  <c r="H178" i="3"/>
  <c r="Q178" i="3" s="1"/>
  <c r="H112" i="3"/>
  <c r="Q112" i="3" s="1"/>
  <c r="H410" i="3"/>
  <c r="Q410" i="3" s="1"/>
  <c r="H168" i="3"/>
  <c r="Q168" i="3" s="1"/>
  <c r="H122" i="3"/>
  <c r="Q122" i="3" s="1"/>
  <c r="H217" i="3"/>
  <c r="Q217" i="3" s="1"/>
  <c r="H209" i="3"/>
  <c r="Q209" i="3" s="1"/>
  <c r="H283" i="3"/>
  <c r="Q283" i="3" s="1"/>
  <c r="H193" i="3"/>
  <c r="Q193" i="3" s="1"/>
  <c r="H185" i="3"/>
  <c r="Q185" i="3" s="1"/>
  <c r="H161" i="3"/>
  <c r="Q161" i="3" s="1"/>
  <c r="H153" i="3"/>
  <c r="Q153" i="3" s="1"/>
  <c r="H137" i="3"/>
  <c r="Q137" i="3" s="1"/>
  <c r="H129" i="3"/>
  <c r="Q129" i="3" s="1"/>
  <c r="H105" i="3"/>
  <c r="Q105" i="3" s="1"/>
  <c r="H216" i="3"/>
  <c r="Q216" i="3" s="1"/>
  <c r="H208" i="3"/>
  <c r="Q208" i="3" s="1"/>
  <c r="H282" i="3"/>
  <c r="Q282" i="3" s="1"/>
  <c r="H192" i="3"/>
  <c r="Q192" i="3" s="1"/>
  <c r="H184" i="3"/>
  <c r="Q184" i="3" s="1"/>
  <c r="H160" i="3"/>
  <c r="Q160" i="3" s="1"/>
  <c r="H152" i="3"/>
  <c r="Q152" i="3" s="1"/>
  <c r="H136" i="3"/>
  <c r="Q136" i="3" s="1"/>
  <c r="H128" i="3"/>
  <c r="Q128" i="3" s="1"/>
  <c r="H104" i="3"/>
  <c r="Q104" i="3" s="1"/>
  <c r="H175" i="3"/>
  <c r="Q175" i="3" s="1"/>
  <c r="H645" i="3"/>
  <c r="Q645" i="3" s="1"/>
  <c r="H207" i="3"/>
  <c r="Q207" i="3" s="1"/>
  <c r="H225" i="3"/>
  <c r="Q225" i="3" s="1"/>
  <c r="H171" i="3"/>
  <c r="Q171" i="3" s="1"/>
  <c r="H151" i="3"/>
  <c r="Q151" i="3" s="1"/>
  <c r="H111" i="3"/>
  <c r="Q111" i="3" s="1"/>
  <c r="H167" i="3"/>
  <c r="Q167" i="3" s="1"/>
  <c r="H174" i="3"/>
  <c r="Q174" i="3" s="1"/>
  <c r="H206" i="3"/>
  <c r="Q206" i="3" s="1"/>
  <c r="H114" i="3"/>
  <c r="Q114" i="3" s="1"/>
  <c r="H170" i="3"/>
  <c r="Q170" i="3" s="1"/>
  <c r="H150" i="3"/>
  <c r="Q150" i="3" s="1"/>
  <c r="H218" i="3"/>
  <c r="Q218" i="3" s="1"/>
  <c r="H508" i="3"/>
  <c r="Q508" i="3" s="1"/>
  <c r="H166" i="3"/>
  <c r="Q166" i="3" s="1"/>
  <c r="L1412" i="3"/>
  <c r="U1412" i="3" s="1"/>
  <c r="L1404" i="3"/>
  <c r="U1404" i="3" s="1"/>
  <c r="L1396" i="3"/>
  <c r="U1396" i="3" s="1"/>
  <c r="L1388" i="3"/>
  <c r="U1388" i="3" s="1"/>
  <c r="L1380" i="3"/>
  <c r="U1380" i="3" s="1"/>
  <c r="L1372" i="3"/>
  <c r="U1372" i="3" s="1"/>
  <c r="L1364" i="3"/>
  <c r="U1364" i="3" s="1"/>
  <c r="L1356" i="3"/>
  <c r="U1356" i="3" s="1"/>
  <c r="L1348" i="3"/>
  <c r="U1348" i="3" s="1"/>
  <c r="L1340" i="3"/>
  <c r="U1340" i="3" s="1"/>
  <c r="L1332" i="3"/>
  <c r="U1332" i="3" s="1"/>
  <c r="L1324" i="3"/>
  <c r="U1324" i="3" s="1"/>
  <c r="L1316" i="3"/>
  <c r="U1316" i="3" s="1"/>
  <c r="L1308" i="3"/>
  <c r="U1308" i="3" s="1"/>
  <c r="L1300" i="3"/>
  <c r="U1300" i="3" s="1"/>
  <c r="L1292" i="3"/>
  <c r="U1292" i="3" s="1"/>
  <c r="L1284" i="3"/>
  <c r="U1284" i="3" s="1"/>
  <c r="L1276" i="3"/>
  <c r="U1276" i="3" s="1"/>
  <c r="L1268" i="3"/>
  <c r="U1268" i="3" s="1"/>
  <c r="L1260" i="3"/>
  <c r="U1260" i="3" s="1"/>
  <c r="L1252" i="3"/>
  <c r="U1252" i="3" s="1"/>
  <c r="L1244" i="3"/>
  <c r="U1244" i="3" s="1"/>
  <c r="L1236" i="3"/>
  <c r="U1236" i="3" s="1"/>
  <c r="L1228" i="3"/>
  <c r="U1228" i="3" s="1"/>
  <c r="L1220" i="3"/>
  <c r="U1220" i="3" s="1"/>
  <c r="L1212" i="3"/>
  <c r="U1212" i="3" s="1"/>
  <c r="L1204" i="3"/>
  <c r="U1204" i="3" s="1"/>
  <c r="L1196" i="3"/>
  <c r="U1196" i="3" s="1"/>
  <c r="L1417" i="3"/>
  <c r="U1417" i="3" s="1"/>
  <c r="L1409" i="3"/>
  <c r="U1409" i="3" s="1"/>
  <c r="L1401" i="3"/>
  <c r="U1401" i="3" s="1"/>
  <c r="L1393" i="3"/>
  <c r="U1393" i="3" s="1"/>
  <c r="L1385" i="3"/>
  <c r="U1385" i="3" s="1"/>
  <c r="L1377" i="3"/>
  <c r="U1377" i="3" s="1"/>
  <c r="L1369" i="3"/>
  <c r="U1369" i="3" s="1"/>
  <c r="L1361" i="3"/>
  <c r="U1361" i="3" s="1"/>
  <c r="L1353" i="3"/>
  <c r="U1353" i="3" s="1"/>
  <c r="L1345" i="3"/>
  <c r="U1345" i="3" s="1"/>
  <c r="L1337" i="3"/>
  <c r="U1337" i="3" s="1"/>
  <c r="L1329" i="3"/>
  <c r="U1329" i="3" s="1"/>
  <c r="L1321" i="3"/>
  <c r="U1321" i="3" s="1"/>
  <c r="L1313" i="3"/>
  <c r="U1313" i="3" s="1"/>
  <c r="L1305" i="3"/>
  <c r="U1305" i="3" s="1"/>
  <c r="L1297" i="3"/>
  <c r="U1297" i="3" s="1"/>
  <c r="L1289" i="3"/>
  <c r="U1289" i="3" s="1"/>
  <c r="L1281" i="3"/>
  <c r="U1281" i="3" s="1"/>
  <c r="L1273" i="3"/>
  <c r="U1273" i="3" s="1"/>
  <c r="L1265" i="3"/>
  <c r="U1265" i="3" s="1"/>
  <c r="L1257" i="3"/>
  <c r="U1257" i="3" s="1"/>
  <c r="L1249" i="3"/>
  <c r="U1249" i="3" s="1"/>
  <c r="L1241" i="3"/>
  <c r="U1241" i="3" s="1"/>
  <c r="L1233" i="3"/>
  <c r="U1233" i="3" s="1"/>
  <c r="L1225" i="3"/>
  <c r="U1225" i="3" s="1"/>
  <c r="L1217" i="3"/>
  <c r="U1217" i="3" s="1"/>
  <c r="L1209" i="3"/>
  <c r="U1209" i="3" s="1"/>
  <c r="L1201" i="3"/>
  <c r="U1201" i="3" s="1"/>
  <c r="L1414" i="3"/>
  <c r="U1414" i="3" s="1"/>
  <c r="L1406" i="3"/>
  <c r="U1406" i="3" s="1"/>
  <c r="L1398" i="3"/>
  <c r="U1398" i="3" s="1"/>
  <c r="L1390" i="3"/>
  <c r="U1390" i="3" s="1"/>
  <c r="L1382" i="3"/>
  <c r="U1382" i="3" s="1"/>
  <c r="L1374" i="3"/>
  <c r="U1374" i="3" s="1"/>
  <c r="L1366" i="3"/>
  <c r="U1366" i="3" s="1"/>
  <c r="L1358" i="3"/>
  <c r="U1358" i="3" s="1"/>
  <c r="L1350" i="3"/>
  <c r="U1350" i="3" s="1"/>
  <c r="L1342" i="3"/>
  <c r="U1342" i="3" s="1"/>
  <c r="L1334" i="3"/>
  <c r="U1334" i="3" s="1"/>
  <c r="L1326" i="3"/>
  <c r="U1326" i="3" s="1"/>
  <c r="L1318" i="3"/>
  <c r="U1318" i="3" s="1"/>
  <c r="L1310" i="3"/>
  <c r="U1310" i="3" s="1"/>
  <c r="L1302" i="3"/>
  <c r="U1302" i="3" s="1"/>
  <c r="L1294" i="3"/>
  <c r="U1294" i="3" s="1"/>
  <c r="L1286" i="3"/>
  <c r="U1286" i="3" s="1"/>
  <c r="L1278" i="3"/>
  <c r="U1278" i="3" s="1"/>
  <c r="L1270" i="3"/>
  <c r="U1270" i="3" s="1"/>
  <c r="L1262" i="3"/>
  <c r="U1262" i="3" s="1"/>
  <c r="L1254" i="3"/>
  <c r="U1254" i="3" s="1"/>
  <c r="L1246" i="3"/>
  <c r="U1246" i="3" s="1"/>
  <c r="L1238" i="3"/>
  <c r="U1238" i="3" s="1"/>
  <c r="L1230" i="3"/>
  <c r="U1230" i="3" s="1"/>
  <c r="L1222" i="3"/>
  <c r="U1222" i="3" s="1"/>
  <c r="L1214" i="3"/>
  <c r="U1214" i="3" s="1"/>
  <c r="L1411" i="3"/>
  <c r="U1411" i="3" s="1"/>
  <c r="L1403" i="3"/>
  <c r="U1403" i="3" s="1"/>
  <c r="L1395" i="3"/>
  <c r="U1395" i="3" s="1"/>
  <c r="L1387" i="3"/>
  <c r="U1387" i="3" s="1"/>
  <c r="L1379" i="3"/>
  <c r="U1379" i="3" s="1"/>
  <c r="L1371" i="3"/>
  <c r="U1371" i="3" s="1"/>
  <c r="L1363" i="3"/>
  <c r="U1363" i="3" s="1"/>
  <c r="L1355" i="3"/>
  <c r="U1355" i="3" s="1"/>
  <c r="L1347" i="3"/>
  <c r="U1347" i="3" s="1"/>
  <c r="L1339" i="3"/>
  <c r="U1339" i="3" s="1"/>
  <c r="L1331" i="3"/>
  <c r="U1331" i="3" s="1"/>
  <c r="L1323" i="3"/>
  <c r="U1323" i="3" s="1"/>
  <c r="L1315" i="3"/>
  <c r="U1315" i="3" s="1"/>
  <c r="L1307" i="3"/>
  <c r="U1307" i="3" s="1"/>
  <c r="L1299" i="3"/>
  <c r="U1299" i="3" s="1"/>
  <c r="L1291" i="3"/>
  <c r="U1291" i="3" s="1"/>
  <c r="L1283" i="3"/>
  <c r="U1283" i="3" s="1"/>
  <c r="L1275" i="3"/>
  <c r="U1275" i="3" s="1"/>
  <c r="L1267" i="3"/>
  <c r="U1267" i="3" s="1"/>
  <c r="L1259" i="3"/>
  <c r="U1259" i="3" s="1"/>
  <c r="L1251" i="3"/>
  <c r="U1251" i="3" s="1"/>
  <c r="L1243" i="3"/>
  <c r="U1243" i="3" s="1"/>
  <c r="L1235" i="3"/>
  <c r="U1235" i="3" s="1"/>
  <c r="L1227" i="3"/>
  <c r="U1227" i="3" s="1"/>
  <c r="L1219" i="3"/>
  <c r="U1219" i="3" s="1"/>
  <c r="L1211" i="3"/>
  <c r="U1211" i="3" s="1"/>
  <c r="L1203" i="3"/>
  <c r="U1203" i="3" s="1"/>
  <c r="L1195" i="3"/>
  <c r="U1195" i="3" s="1"/>
  <c r="L1416" i="3"/>
  <c r="U1416" i="3" s="1"/>
  <c r="L1413" i="3"/>
  <c r="U1413" i="3" s="1"/>
  <c r="L1405" i="3"/>
  <c r="U1405" i="3" s="1"/>
  <c r="L1397" i="3"/>
  <c r="U1397" i="3" s="1"/>
  <c r="L1389" i="3"/>
  <c r="U1389" i="3" s="1"/>
  <c r="L1381" i="3"/>
  <c r="U1381" i="3" s="1"/>
  <c r="L1373" i="3"/>
  <c r="U1373" i="3" s="1"/>
  <c r="L1365" i="3"/>
  <c r="U1365" i="3" s="1"/>
  <c r="L1357" i="3"/>
  <c r="U1357" i="3" s="1"/>
  <c r="L1349" i="3"/>
  <c r="U1349" i="3" s="1"/>
  <c r="L1341" i="3"/>
  <c r="U1341" i="3" s="1"/>
  <c r="L1333" i="3"/>
  <c r="U1333" i="3" s="1"/>
  <c r="L1325" i="3"/>
  <c r="U1325" i="3" s="1"/>
  <c r="L1317" i="3"/>
  <c r="U1317" i="3" s="1"/>
  <c r="L1309" i="3"/>
  <c r="U1309" i="3" s="1"/>
  <c r="L1301" i="3"/>
  <c r="U1301" i="3" s="1"/>
  <c r="L1410" i="3"/>
  <c r="U1410" i="3" s="1"/>
  <c r="L1402" i="3"/>
  <c r="U1402" i="3" s="1"/>
  <c r="L1394" i="3"/>
  <c r="U1394" i="3" s="1"/>
  <c r="L1386" i="3"/>
  <c r="U1386" i="3" s="1"/>
  <c r="L1378" i="3"/>
  <c r="U1378" i="3" s="1"/>
  <c r="L1370" i="3"/>
  <c r="U1370" i="3" s="1"/>
  <c r="L1362" i="3"/>
  <c r="U1362" i="3" s="1"/>
  <c r="L1354" i="3"/>
  <c r="U1354" i="3" s="1"/>
  <c r="L1346" i="3"/>
  <c r="U1346" i="3" s="1"/>
  <c r="L1338" i="3"/>
  <c r="U1338" i="3" s="1"/>
  <c r="L1330" i="3"/>
  <c r="U1330" i="3" s="1"/>
  <c r="L1322" i="3"/>
  <c r="U1322" i="3" s="1"/>
  <c r="L1314" i="3"/>
  <c r="U1314" i="3" s="1"/>
  <c r="L1306" i="3"/>
  <c r="U1306" i="3" s="1"/>
  <c r="L1298" i="3"/>
  <c r="U1298" i="3" s="1"/>
  <c r="L1290" i="3"/>
  <c r="U1290" i="3" s="1"/>
  <c r="L1282" i="3"/>
  <c r="U1282" i="3" s="1"/>
  <c r="L1274" i="3"/>
  <c r="U1274" i="3" s="1"/>
  <c r="L1266" i="3"/>
  <c r="U1266" i="3" s="1"/>
  <c r="L1258" i="3"/>
  <c r="U1258" i="3" s="1"/>
  <c r="L1250" i="3"/>
  <c r="U1250" i="3" s="1"/>
  <c r="L1242" i="3"/>
  <c r="U1242" i="3" s="1"/>
  <c r="L1234" i="3"/>
  <c r="U1234" i="3" s="1"/>
  <c r="L1226" i="3"/>
  <c r="U1226" i="3" s="1"/>
  <c r="L1218" i="3"/>
  <c r="U1218" i="3" s="1"/>
  <c r="L1210" i="3"/>
  <c r="U1210" i="3" s="1"/>
  <c r="L1202" i="3"/>
  <c r="U1202" i="3" s="1"/>
  <c r="L1194" i="3"/>
  <c r="U1194" i="3" s="1"/>
  <c r="L1415" i="3"/>
  <c r="U1415" i="3" s="1"/>
  <c r="L1407" i="3"/>
  <c r="U1407" i="3" s="1"/>
  <c r="L1399" i="3"/>
  <c r="U1399" i="3" s="1"/>
  <c r="L1391" i="3"/>
  <c r="U1391" i="3" s="1"/>
  <c r="L1383" i="3"/>
  <c r="U1383" i="3" s="1"/>
  <c r="L1375" i="3"/>
  <c r="U1375" i="3" s="1"/>
  <c r="L1392" i="3"/>
  <c r="U1392" i="3" s="1"/>
  <c r="L1359" i="3"/>
  <c r="U1359" i="3" s="1"/>
  <c r="L1327" i="3"/>
  <c r="U1327" i="3" s="1"/>
  <c r="L1296" i="3"/>
  <c r="U1296" i="3" s="1"/>
  <c r="L1261" i="3"/>
  <c r="U1261" i="3" s="1"/>
  <c r="L1247" i="3"/>
  <c r="U1247" i="3" s="1"/>
  <c r="L1232" i="3"/>
  <c r="U1232" i="3" s="1"/>
  <c r="L1205" i="3"/>
  <c r="U1205" i="3" s="1"/>
  <c r="L1188" i="3"/>
  <c r="U1188" i="3" s="1"/>
  <c r="L1180" i="3"/>
  <c r="U1180" i="3" s="1"/>
  <c r="L1172" i="3"/>
  <c r="U1172" i="3" s="1"/>
  <c r="L1164" i="3"/>
  <c r="U1164" i="3" s="1"/>
  <c r="L1156" i="3"/>
  <c r="U1156" i="3" s="1"/>
  <c r="L1148" i="3"/>
  <c r="U1148" i="3" s="1"/>
  <c r="L1140" i="3"/>
  <c r="U1140" i="3" s="1"/>
  <c r="L1132" i="3"/>
  <c r="U1132" i="3" s="1"/>
  <c r="L1124" i="3"/>
  <c r="U1124" i="3" s="1"/>
  <c r="L1116" i="3"/>
  <c r="U1116" i="3" s="1"/>
  <c r="L1108" i="3"/>
  <c r="U1108" i="3" s="1"/>
  <c r="L1100" i="3"/>
  <c r="U1100" i="3" s="1"/>
  <c r="L1092" i="3"/>
  <c r="U1092" i="3" s="1"/>
  <c r="L1084" i="3"/>
  <c r="U1084" i="3" s="1"/>
  <c r="L1076" i="3"/>
  <c r="U1076" i="3" s="1"/>
  <c r="L1068" i="3"/>
  <c r="U1068" i="3" s="1"/>
  <c r="L1060" i="3"/>
  <c r="U1060" i="3" s="1"/>
  <c r="L1052" i="3"/>
  <c r="U1052" i="3" s="1"/>
  <c r="L1044" i="3"/>
  <c r="U1044" i="3" s="1"/>
  <c r="L1036" i="3"/>
  <c r="U1036" i="3" s="1"/>
  <c r="L1368" i="3"/>
  <c r="U1368" i="3" s="1"/>
  <c r="L1336" i="3"/>
  <c r="U1336" i="3" s="1"/>
  <c r="L1304" i="3"/>
  <c r="U1304" i="3" s="1"/>
  <c r="L1288" i="3"/>
  <c r="U1288" i="3" s="1"/>
  <c r="L1253" i="3"/>
  <c r="U1253" i="3" s="1"/>
  <c r="L1239" i="3"/>
  <c r="U1239" i="3" s="1"/>
  <c r="L1224" i="3"/>
  <c r="U1224" i="3" s="1"/>
  <c r="L1199" i="3"/>
  <c r="U1199" i="3" s="1"/>
  <c r="L1185" i="3"/>
  <c r="U1185" i="3" s="1"/>
  <c r="L1177" i="3"/>
  <c r="U1177" i="3" s="1"/>
  <c r="L1169" i="3"/>
  <c r="U1169" i="3" s="1"/>
  <c r="L1161" i="3"/>
  <c r="U1161" i="3" s="1"/>
  <c r="L1153" i="3"/>
  <c r="U1153" i="3" s="1"/>
  <c r="L1145" i="3"/>
  <c r="U1145" i="3" s="1"/>
  <c r="L1137" i="3"/>
  <c r="U1137" i="3" s="1"/>
  <c r="L1129" i="3"/>
  <c r="U1129" i="3" s="1"/>
  <c r="L1121" i="3"/>
  <c r="U1121" i="3" s="1"/>
  <c r="L1113" i="3"/>
  <c r="U1113" i="3" s="1"/>
  <c r="L1105" i="3"/>
  <c r="U1105" i="3" s="1"/>
  <c r="L1097" i="3"/>
  <c r="U1097" i="3" s="1"/>
  <c r="L1089" i="3"/>
  <c r="U1089" i="3" s="1"/>
  <c r="L1081" i="3"/>
  <c r="U1081" i="3" s="1"/>
  <c r="L1073" i="3"/>
  <c r="U1073" i="3" s="1"/>
  <c r="L1065" i="3"/>
  <c r="U1065" i="3" s="1"/>
  <c r="L1057" i="3"/>
  <c r="U1057" i="3" s="1"/>
  <c r="L1049" i="3"/>
  <c r="U1049" i="3" s="1"/>
  <c r="L1041" i="3"/>
  <c r="U1041" i="3" s="1"/>
  <c r="L1033" i="3"/>
  <c r="U1033" i="3" s="1"/>
  <c r="L1408" i="3"/>
  <c r="U1408" i="3" s="1"/>
  <c r="L1367" i="3"/>
  <c r="U1367" i="3" s="1"/>
  <c r="L1335" i="3"/>
  <c r="U1335" i="3" s="1"/>
  <c r="L1303" i="3"/>
  <c r="U1303" i="3" s="1"/>
  <c r="L1295" i="3"/>
  <c r="U1295" i="3" s="1"/>
  <c r="L1280" i="3"/>
  <c r="U1280" i="3" s="1"/>
  <c r="L1245" i="3"/>
  <c r="U1245" i="3" s="1"/>
  <c r="L1231" i="3"/>
  <c r="U1231" i="3" s="1"/>
  <c r="L1216" i="3"/>
  <c r="U1216" i="3" s="1"/>
  <c r="L1198" i="3"/>
  <c r="U1198" i="3" s="1"/>
  <c r="L1190" i="3"/>
  <c r="U1190" i="3" s="1"/>
  <c r="L1182" i="3"/>
  <c r="U1182" i="3" s="1"/>
  <c r="L1174" i="3"/>
  <c r="U1174" i="3" s="1"/>
  <c r="L1166" i="3"/>
  <c r="U1166" i="3" s="1"/>
  <c r="L1158" i="3"/>
  <c r="U1158" i="3" s="1"/>
  <c r="L1150" i="3"/>
  <c r="U1150" i="3" s="1"/>
  <c r="L1142" i="3"/>
  <c r="U1142" i="3" s="1"/>
  <c r="L1134" i="3"/>
  <c r="U1134" i="3" s="1"/>
  <c r="L1126" i="3"/>
  <c r="U1126" i="3" s="1"/>
  <c r="L1118" i="3"/>
  <c r="U1118" i="3" s="1"/>
  <c r="L1110" i="3"/>
  <c r="U1110" i="3" s="1"/>
  <c r="L1102" i="3"/>
  <c r="U1102" i="3" s="1"/>
  <c r="L1094" i="3"/>
  <c r="U1094" i="3" s="1"/>
  <c r="L1086" i="3"/>
  <c r="U1086" i="3" s="1"/>
  <c r="L1078" i="3"/>
  <c r="U1078" i="3" s="1"/>
  <c r="L1070" i="3"/>
  <c r="U1070" i="3" s="1"/>
  <c r="L1062" i="3"/>
  <c r="U1062" i="3" s="1"/>
  <c r="L1054" i="3"/>
  <c r="U1054" i="3" s="1"/>
  <c r="L1046" i="3"/>
  <c r="U1046" i="3" s="1"/>
  <c r="L1384" i="3"/>
  <c r="U1384" i="3" s="1"/>
  <c r="L1344" i="3"/>
  <c r="U1344" i="3" s="1"/>
  <c r="L1312" i="3"/>
  <c r="U1312" i="3" s="1"/>
  <c r="L1287" i="3"/>
  <c r="U1287" i="3" s="1"/>
  <c r="L1272" i="3"/>
  <c r="U1272" i="3" s="1"/>
  <c r="L1237" i="3"/>
  <c r="U1237" i="3" s="1"/>
  <c r="L1223" i="3"/>
  <c r="U1223" i="3" s="1"/>
  <c r="L1208" i="3"/>
  <c r="U1208" i="3" s="1"/>
  <c r="L1193" i="3"/>
  <c r="U1193" i="3" s="1"/>
  <c r="L1187" i="3"/>
  <c r="U1187" i="3" s="1"/>
  <c r="L1179" i="3"/>
  <c r="U1179" i="3" s="1"/>
  <c r="L1171" i="3"/>
  <c r="U1171" i="3" s="1"/>
  <c r="L1163" i="3"/>
  <c r="U1163" i="3" s="1"/>
  <c r="L1155" i="3"/>
  <c r="U1155" i="3" s="1"/>
  <c r="L1147" i="3"/>
  <c r="U1147" i="3" s="1"/>
  <c r="L1139" i="3"/>
  <c r="U1139" i="3" s="1"/>
  <c r="L1131" i="3"/>
  <c r="U1131" i="3" s="1"/>
  <c r="L1123" i="3"/>
  <c r="U1123" i="3" s="1"/>
  <c r="L1115" i="3"/>
  <c r="U1115" i="3" s="1"/>
  <c r="L1107" i="3"/>
  <c r="U1107" i="3" s="1"/>
  <c r="L1099" i="3"/>
  <c r="U1099" i="3" s="1"/>
  <c r="L1091" i="3"/>
  <c r="U1091" i="3" s="1"/>
  <c r="L1083" i="3"/>
  <c r="U1083" i="3" s="1"/>
  <c r="L1075" i="3"/>
  <c r="U1075" i="3" s="1"/>
  <c r="L1067" i="3"/>
  <c r="U1067" i="3" s="1"/>
  <c r="L1059" i="3"/>
  <c r="U1059" i="3" s="1"/>
  <c r="L1051" i="3"/>
  <c r="U1051" i="3" s="1"/>
  <c r="L1043" i="3"/>
  <c r="U1043" i="3" s="1"/>
  <c r="L1035" i="3"/>
  <c r="U1035" i="3" s="1"/>
  <c r="L1343" i="3"/>
  <c r="U1343" i="3" s="1"/>
  <c r="L1311" i="3"/>
  <c r="U1311" i="3" s="1"/>
  <c r="L1293" i="3"/>
  <c r="U1293" i="3" s="1"/>
  <c r="L1279" i="3"/>
  <c r="U1279" i="3" s="1"/>
  <c r="L1264" i="3"/>
  <c r="U1264" i="3" s="1"/>
  <c r="L1229" i="3"/>
  <c r="U1229" i="3" s="1"/>
  <c r="L1215" i="3"/>
  <c r="U1215" i="3" s="1"/>
  <c r="L1197" i="3"/>
  <c r="U1197" i="3" s="1"/>
  <c r="L1184" i="3"/>
  <c r="U1184" i="3" s="1"/>
  <c r="L1176" i="3"/>
  <c r="U1176" i="3" s="1"/>
  <c r="L1168" i="3"/>
  <c r="U1168" i="3" s="1"/>
  <c r="L1160" i="3"/>
  <c r="U1160" i="3" s="1"/>
  <c r="L1152" i="3"/>
  <c r="U1152" i="3" s="1"/>
  <c r="L1144" i="3"/>
  <c r="U1144" i="3" s="1"/>
  <c r="L1136" i="3"/>
  <c r="U1136" i="3" s="1"/>
  <c r="L1128" i="3"/>
  <c r="U1128" i="3" s="1"/>
  <c r="L1120" i="3"/>
  <c r="U1120" i="3" s="1"/>
  <c r="L1112" i="3"/>
  <c r="U1112" i="3" s="1"/>
  <c r="L1104" i="3"/>
  <c r="U1104" i="3" s="1"/>
  <c r="L1096" i="3"/>
  <c r="U1096" i="3" s="1"/>
  <c r="L1088" i="3"/>
  <c r="U1088" i="3" s="1"/>
  <c r="L1080" i="3"/>
  <c r="U1080" i="3" s="1"/>
  <c r="L1072" i="3"/>
  <c r="U1072" i="3" s="1"/>
  <c r="L1064" i="3"/>
  <c r="U1064" i="3" s="1"/>
  <c r="L1056" i="3"/>
  <c r="U1056" i="3" s="1"/>
  <c r="L1048" i="3"/>
  <c r="U1048" i="3" s="1"/>
  <c r="L1040" i="3"/>
  <c r="U1040" i="3" s="1"/>
  <c r="L1032" i="3"/>
  <c r="U1032" i="3" s="1"/>
  <c r="L1400" i="3"/>
  <c r="U1400" i="3" s="1"/>
  <c r="L1352" i="3"/>
  <c r="U1352" i="3" s="1"/>
  <c r="L1320" i="3"/>
  <c r="U1320" i="3" s="1"/>
  <c r="L1285" i="3"/>
  <c r="U1285" i="3" s="1"/>
  <c r="L1271" i="3"/>
  <c r="U1271" i="3" s="1"/>
  <c r="L1256" i="3"/>
  <c r="U1256" i="3" s="1"/>
  <c r="L1221" i="3"/>
  <c r="U1221" i="3" s="1"/>
  <c r="L1207" i="3"/>
  <c r="U1207" i="3" s="1"/>
  <c r="L1192" i="3"/>
  <c r="U1192" i="3" s="1"/>
  <c r="L1189" i="3"/>
  <c r="U1189" i="3" s="1"/>
  <c r="L1181" i="3"/>
  <c r="U1181" i="3" s="1"/>
  <c r="L1173" i="3"/>
  <c r="U1173" i="3" s="1"/>
  <c r="L1165" i="3"/>
  <c r="U1165" i="3" s="1"/>
  <c r="L1157" i="3"/>
  <c r="U1157" i="3" s="1"/>
  <c r="L1149" i="3"/>
  <c r="U1149" i="3" s="1"/>
  <c r="L1141" i="3"/>
  <c r="U1141" i="3" s="1"/>
  <c r="L1133" i="3"/>
  <c r="U1133" i="3" s="1"/>
  <c r="L1125" i="3"/>
  <c r="U1125" i="3" s="1"/>
  <c r="L1117" i="3"/>
  <c r="U1117" i="3" s="1"/>
  <c r="L1109" i="3"/>
  <c r="U1109" i="3" s="1"/>
  <c r="L1101" i="3"/>
  <c r="U1101" i="3" s="1"/>
  <c r="L1093" i="3"/>
  <c r="U1093" i="3" s="1"/>
  <c r="L1085" i="3"/>
  <c r="U1085" i="3" s="1"/>
  <c r="L1077" i="3"/>
  <c r="U1077" i="3" s="1"/>
  <c r="L1069" i="3"/>
  <c r="U1069" i="3" s="1"/>
  <c r="L1061" i="3"/>
  <c r="U1061" i="3" s="1"/>
  <c r="L1053" i="3"/>
  <c r="U1053" i="3" s="1"/>
  <c r="L1045" i="3"/>
  <c r="U1045" i="3" s="1"/>
  <c r="L1037" i="3"/>
  <c r="U1037" i="3" s="1"/>
  <c r="L1376" i="3"/>
  <c r="U1376" i="3" s="1"/>
  <c r="L1351" i="3"/>
  <c r="U1351" i="3" s="1"/>
  <c r="L1319" i="3"/>
  <c r="U1319" i="3" s="1"/>
  <c r="L1277" i="3"/>
  <c r="U1277" i="3" s="1"/>
  <c r="L1263" i="3"/>
  <c r="U1263" i="3" s="1"/>
  <c r="L1248" i="3"/>
  <c r="U1248" i="3" s="1"/>
  <c r="L1213" i="3"/>
  <c r="U1213" i="3" s="1"/>
  <c r="L1206" i="3"/>
  <c r="U1206" i="3" s="1"/>
  <c r="L1186" i="3"/>
  <c r="U1186" i="3" s="1"/>
  <c r="L1178" i="3"/>
  <c r="U1178" i="3" s="1"/>
  <c r="L1170" i="3"/>
  <c r="U1170" i="3" s="1"/>
  <c r="L1162" i="3"/>
  <c r="U1162" i="3" s="1"/>
  <c r="L1154" i="3"/>
  <c r="U1154" i="3" s="1"/>
  <c r="L1146" i="3"/>
  <c r="U1146" i="3" s="1"/>
  <c r="L1138" i="3"/>
  <c r="U1138" i="3" s="1"/>
  <c r="L1130" i="3"/>
  <c r="U1130" i="3" s="1"/>
  <c r="L1122" i="3"/>
  <c r="U1122" i="3" s="1"/>
  <c r="L1114" i="3"/>
  <c r="U1114" i="3" s="1"/>
  <c r="L1106" i="3"/>
  <c r="U1106" i="3" s="1"/>
  <c r="L1098" i="3"/>
  <c r="U1098" i="3" s="1"/>
  <c r="L1090" i="3"/>
  <c r="U1090" i="3" s="1"/>
  <c r="L1082" i="3"/>
  <c r="U1082" i="3" s="1"/>
  <c r="L1074" i="3"/>
  <c r="U1074" i="3" s="1"/>
  <c r="L1066" i="3"/>
  <c r="U1066" i="3" s="1"/>
  <c r="L1058" i="3"/>
  <c r="U1058" i="3" s="1"/>
  <c r="L1050" i="3"/>
  <c r="U1050" i="3" s="1"/>
  <c r="L1042" i="3"/>
  <c r="U1042" i="3" s="1"/>
  <c r="L1034" i="3"/>
  <c r="U1034" i="3" s="1"/>
  <c r="L1240" i="3"/>
  <c r="U1240" i="3" s="1"/>
  <c r="L1191" i="3"/>
  <c r="U1191" i="3" s="1"/>
  <c r="L1127" i="3"/>
  <c r="U1127" i="3" s="1"/>
  <c r="L1063" i="3"/>
  <c r="U1063" i="3" s="1"/>
  <c r="L1008" i="3"/>
  <c r="U1008" i="3" s="1"/>
  <c r="L878" i="3"/>
  <c r="U878" i="3" s="1"/>
  <c r="L746" i="3"/>
  <c r="U746" i="3" s="1"/>
  <c r="L1004" i="3"/>
  <c r="U1004" i="3" s="1"/>
  <c r="L506" i="3"/>
  <c r="U506" i="3" s="1"/>
  <c r="L270" i="3"/>
  <c r="U270" i="3" s="1"/>
  <c r="L162" i="3"/>
  <c r="U162" i="3" s="1"/>
  <c r="L1006" i="3"/>
  <c r="U1006" i="3" s="1"/>
  <c r="L876" i="3"/>
  <c r="U876" i="3" s="1"/>
  <c r="L740" i="3"/>
  <c r="U740" i="3" s="1"/>
  <c r="L948" i="3"/>
  <c r="U948" i="3" s="1"/>
  <c r="L326" i="3"/>
  <c r="U326" i="3" s="1"/>
  <c r="L924" i="3"/>
  <c r="U924" i="3" s="1"/>
  <c r="L1026" i="3"/>
  <c r="U1026" i="3" s="1"/>
  <c r="L904" i="3"/>
  <c r="U904" i="3" s="1"/>
  <c r="L778" i="3"/>
  <c r="U778" i="3" s="1"/>
  <c r="L620" i="3"/>
  <c r="U620" i="3" s="1"/>
  <c r="L448" i="3"/>
  <c r="U448" i="3" s="1"/>
  <c r="L860" i="3"/>
  <c r="U860" i="3" s="1"/>
  <c r="L964" i="3"/>
  <c r="U964" i="3" s="1"/>
  <c r="L838" i="3"/>
  <c r="U838" i="3" s="1"/>
  <c r="L712" i="3"/>
  <c r="U712" i="3" s="1"/>
  <c r="L1167" i="3"/>
  <c r="U1167" i="3" s="1"/>
  <c r="L1103" i="3"/>
  <c r="U1103" i="3" s="1"/>
  <c r="L1039" i="3"/>
  <c r="U1039" i="3" s="1"/>
  <c r="L947" i="3"/>
  <c r="U947" i="3" s="1"/>
  <c r="L815" i="3"/>
  <c r="U815" i="3" s="1"/>
  <c r="L683" i="3"/>
  <c r="U683" i="3" s="1"/>
  <c r="L565" i="3"/>
  <c r="U565" i="3" s="1"/>
  <c r="L993" i="3"/>
  <c r="U993" i="3" s="1"/>
  <c r="L945" i="3"/>
  <c r="U945" i="3" s="1"/>
  <c r="L813" i="3"/>
  <c r="U813" i="3" s="1"/>
  <c r="L681" i="3"/>
  <c r="U681" i="3" s="1"/>
  <c r="L563" i="3"/>
  <c r="U563" i="3" s="1"/>
  <c r="L451" i="3"/>
  <c r="U451" i="3" s="1"/>
  <c r="L921" i="3"/>
  <c r="U921" i="3" s="1"/>
  <c r="L967" i="3"/>
  <c r="U967" i="3" s="1"/>
  <c r="L841" i="3"/>
  <c r="U841" i="3" s="1"/>
  <c r="L717" i="3"/>
  <c r="U717" i="3" s="1"/>
  <c r="L597" i="3"/>
  <c r="U597" i="3" s="1"/>
  <c r="L323" i="3"/>
  <c r="U323" i="3" s="1"/>
  <c r="L865" i="3"/>
  <c r="U865" i="3" s="1"/>
  <c r="L1025" i="3"/>
  <c r="U1025" i="3" s="1"/>
  <c r="L903" i="3"/>
  <c r="U903" i="3" s="1"/>
  <c r="L777" i="3"/>
  <c r="U777" i="3" s="1"/>
  <c r="L1360" i="3"/>
  <c r="U1360" i="3" s="1"/>
  <c r="L1143" i="3"/>
  <c r="U1143" i="3" s="1"/>
  <c r="L1079" i="3"/>
  <c r="U1079" i="3" s="1"/>
  <c r="L1038" i="3"/>
  <c r="U1038" i="3" s="1"/>
  <c r="L1030" i="3"/>
  <c r="U1030" i="3" s="1"/>
  <c r="L908" i="3"/>
  <c r="U908" i="3" s="1"/>
  <c r="L782" i="3"/>
  <c r="U782" i="3" s="1"/>
  <c r="L624" i="3"/>
  <c r="U624" i="3" s="1"/>
  <c r="L400" i="3"/>
  <c r="U400" i="3" s="1"/>
  <c r="L982" i="3"/>
  <c r="U982" i="3" s="1"/>
  <c r="L1028" i="3"/>
  <c r="U1028" i="3" s="1"/>
  <c r="L906" i="3"/>
  <c r="U906" i="3" s="1"/>
  <c r="L780" i="3"/>
  <c r="U780" i="3" s="1"/>
  <c r="L622" i="3"/>
  <c r="U622" i="3" s="1"/>
  <c r="L934" i="3"/>
  <c r="U934" i="3" s="1"/>
  <c r="L938" i="3"/>
  <c r="U938" i="3" s="1"/>
  <c r="L804" i="3"/>
  <c r="U804" i="3" s="1"/>
  <c r="L678" i="3"/>
  <c r="U678" i="3" s="1"/>
  <c r="L560" i="3"/>
  <c r="U560" i="3" s="1"/>
  <c r="L502" i="3"/>
  <c r="U502" i="3" s="1"/>
  <c r="L260" i="3"/>
  <c r="U260" i="3" s="1"/>
  <c r="L154" i="3"/>
  <c r="U154" i="3" s="1"/>
  <c r="L1000" i="3"/>
  <c r="U1000" i="3" s="1"/>
  <c r="L870" i="3"/>
  <c r="U870" i="3" s="1"/>
  <c r="L736" i="3"/>
  <c r="U736" i="3" s="1"/>
  <c r="L1183" i="3"/>
  <c r="U1183" i="3" s="1"/>
  <c r="L1119" i="3"/>
  <c r="U1119" i="3" s="1"/>
  <c r="L1055" i="3"/>
  <c r="U1055" i="3" s="1"/>
  <c r="L971" i="3"/>
  <c r="U971" i="3" s="1"/>
  <c r="L845" i="3"/>
  <c r="U845" i="3" s="1"/>
  <c r="L721" i="3"/>
  <c r="U721" i="3" s="1"/>
  <c r="L603" i="3"/>
  <c r="U603" i="3" s="1"/>
  <c r="L453" i="3"/>
  <c r="U453" i="3" s="1"/>
  <c r="L979" i="3"/>
  <c r="U979" i="3" s="1"/>
  <c r="L969" i="3"/>
  <c r="U969" i="3" s="1"/>
  <c r="L843" i="3"/>
  <c r="U843" i="3" s="1"/>
  <c r="L719" i="3"/>
  <c r="U719" i="3" s="1"/>
  <c r="L601" i="3"/>
  <c r="U601" i="3" s="1"/>
  <c r="L505" i="3"/>
  <c r="U505" i="3" s="1"/>
  <c r="L267" i="3"/>
  <c r="U267" i="3" s="1"/>
  <c r="L159" i="3"/>
  <c r="U159" i="3" s="1"/>
  <c r="L1003" i="3"/>
  <c r="U1003" i="3" s="1"/>
  <c r="L873" i="3"/>
  <c r="U873" i="3" s="1"/>
  <c r="L739" i="3"/>
  <c r="U739" i="3" s="1"/>
  <c r="L891" i="3"/>
  <c r="U891" i="3" s="1"/>
  <c r="L875" i="3"/>
  <c r="U875" i="3" s="1"/>
  <c r="L937" i="3"/>
  <c r="U937" i="3" s="1"/>
  <c r="L799" i="3"/>
  <c r="U799" i="3" s="1"/>
  <c r="L677" i="3"/>
  <c r="U677" i="3" s="1"/>
  <c r="L1269" i="3"/>
  <c r="U1269" i="3" s="1"/>
  <c r="L1159" i="3"/>
  <c r="U1159" i="3" s="1"/>
  <c r="L1095" i="3"/>
  <c r="U1095" i="3" s="1"/>
  <c r="L946" i="3"/>
  <c r="U946" i="3" s="1"/>
  <c r="L814" i="3"/>
  <c r="U814" i="3" s="1"/>
  <c r="L682" i="3"/>
  <c r="U682" i="3" s="1"/>
  <c r="L564" i="3"/>
  <c r="U564" i="3" s="1"/>
  <c r="L992" i="3"/>
  <c r="U992" i="3" s="1"/>
  <c r="L944" i="3"/>
  <c r="U944" i="3" s="1"/>
  <c r="L812" i="3"/>
  <c r="U812" i="3" s="1"/>
  <c r="L680" i="3"/>
  <c r="U680" i="3" s="1"/>
  <c r="L562" i="3"/>
  <c r="U562" i="3" s="1"/>
  <c r="L450" i="3"/>
  <c r="U450" i="3" s="1"/>
  <c r="L920" i="3"/>
  <c r="U920" i="3" s="1"/>
  <c r="L966" i="3"/>
  <c r="U966" i="3" s="1"/>
  <c r="L840" i="3"/>
  <c r="U840" i="3" s="1"/>
  <c r="L716" i="3"/>
  <c r="U716" i="3" s="1"/>
  <c r="L596" i="3"/>
  <c r="U596" i="3" s="1"/>
  <c r="L322" i="3"/>
  <c r="U322" i="3" s="1"/>
  <c r="L864" i="3"/>
  <c r="U864" i="3" s="1"/>
  <c r="L1024" i="3"/>
  <c r="U1024" i="3" s="1"/>
  <c r="L902" i="3"/>
  <c r="U902" i="3" s="1"/>
  <c r="L776" i="3"/>
  <c r="U776" i="3" s="1"/>
  <c r="L1255" i="3"/>
  <c r="U1255" i="3" s="1"/>
  <c r="L1200" i="3"/>
  <c r="U1200" i="3" s="1"/>
  <c r="L1175" i="3"/>
  <c r="U1175" i="3" s="1"/>
  <c r="L1111" i="3"/>
  <c r="U1111" i="3" s="1"/>
  <c r="L1047" i="3"/>
  <c r="U1047" i="3" s="1"/>
  <c r="L970" i="3"/>
  <c r="U970" i="3" s="1"/>
  <c r="L844" i="3"/>
  <c r="U844" i="3" s="1"/>
  <c r="L720" i="3"/>
  <c r="U720" i="3" s="1"/>
  <c r="L602" i="3"/>
  <c r="U602" i="3" s="1"/>
  <c r="L452" i="3"/>
  <c r="U452" i="3" s="1"/>
  <c r="L978" i="3"/>
  <c r="U978" i="3" s="1"/>
  <c r="L968" i="3"/>
  <c r="U968" i="3" s="1"/>
  <c r="L842" i="3"/>
  <c r="U842" i="3" s="1"/>
  <c r="L718" i="3"/>
  <c r="U718" i="3" s="1"/>
  <c r="L600" i="3"/>
  <c r="U600" i="3" s="1"/>
  <c r="L504" i="3"/>
  <c r="U504" i="3" s="1"/>
  <c r="L266" i="3"/>
  <c r="U266" i="3" s="1"/>
  <c r="L158" i="3"/>
  <c r="U158" i="3" s="1"/>
  <c r="L1002" i="3"/>
  <c r="U1002" i="3" s="1"/>
  <c r="L872" i="3"/>
  <c r="U872" i="3" s="1"/>
  <c r="L738" i="3"/>
  <c r="U738" i="3" s="1"/>
  <c r="L890" i="3"/>
  <c r="U890" i="3" s="1"/>
  <c r="L874" i="3"/>
  <c r="U874" i="3" s="1"/>
  <c r="L936" i="3"/>
  <c r="U936" i="3" s="1"/>
  <c r="L798" i="3"/>
  <c r="U798" i="3" s="1"/>
  <c r="L1151" i="3"/>
  <c r="U1151" i="3" s="1"/>
  <c r="L1087" i="3"/>
  <c r="U1087" i="3" s="1"/>
  <c r="L1031" i="3"/>
  <c r="U1031" i="3" s="1"/>
  <c r="L909" i="3"/>
  <c r="U909" i="3" s="1"/>
  <c r="L783" i="3"/>
  <c r="U783" i="3" s="1"/>
  <c r="L625" i="3"/>
  <c r="U625" i="3" s="1"/>
  <c r="L401" i="3"/>
  <c r="U401" i="3" s="1"/>
  <c r="L983" i="3"/>
  <c r="U983" i="3" s="1"/>
  <c r="L1029" i="3"/>
  <c r="U1029" i="3" s="1"/>
  <c r="L907" i="3"/>
  <c r="U907" i="3" s="1"/>
  <c r="L781" i="3"/>
  <c r="U781" i="3" s="1"/>
  <c r="L623" i="3"/>
  <c r="U623" i="3" s="1"/>
  <c r="L935" i="3"/>
  <c r="U935" i="3" s="1"/>
  <c r="L939" i="3"/>
  <c r="U939" i="3" s="1"/>
  <c r="L805" i="3"/>
  <c r="U805" i="3" s="1"/>
  <c r="L679" i="3"/>
  <c r="U679" i="3" s="1"/>
  <c r="L561" i="3"/>
  <c r="U561" i="3" s="1"/>
  <c r="L503" i="3"/>
  <c r="U503" i="3" s="1"/>
  <c r="L261" i="3"/>
  <c r="U261" i="3" s="1"/>
  <c r="L155" i="3"/>
  <c r="U155" i="3" s="1"/>
  <c r="L1001" i="3"/>
  <c r="U1001" i="3" s="1"/>
  <c r="L871" i="3"/>
  <c r="U871" i="3" s="1"/>
  <c r="L737" i="3"/>
  <c r="U737" i="3" s="1"/>
  <c r="L1328" i="3"/>
  <c r="U1328" i="3" s="1"/>
  <c r="L1071" i="3"/>
  <c r="U1071" i="3" s="1"/>
  <c r="L1007" i="3"/>
  <c r="U1007" i="3" s="1"/>
  <c r="L905" i="3"/>
  <c r="U905" i="3" s="1"/>
  <c r="L839" i="3"/>
  <c r="U839" i="3" s="1"/>
  <c r="L831" i="3"/>
  <c r="U831" i="3" s="1"/>
  <c r="L317" i="3"/>
  <c r="U317" i="3" s="1"/>
  <c r="L807" i="3"/>
  <c r="U807" i="3" s="1"/>
  <c r="L1023" i="3"/>
  <c r="U1023" i="3" s="1"/>
  <c r="L901" i="3"/>
  <c r="U901" i="3" s="1"/>
  <c r="L775" i="3"/>
  <c r="U775" i="3" s="1"/>
  <c r="L617" i="3"/>
  <c r="U617" i="3" s="1"/>
  <c r="L759" i="3"/>
  <c r="U759" i="3" s="1"/>
  <c r="L931" i="3"/>
  <c r="U931" i="3" s="1"/>
  <c r="L795" i="3"/>
  <c r="U795" i="3" s="1"/>
  <c r="L673" i="3"/>
  <c r="U673" i="3" s="1"/>
  <c r="L555" i="3"/>
  <c r="U555" i="3" s="1"/>
  <c r="L703" i="3"/>
  <c r="U703" i="3" s="1"/>
  <c r="L923" i="3"/>
  <c r="U923" i="3" s="1"/>
  <c r="L793" i="3"/>
  <c r="U793" i="3" s="1"/>
  <c r="L671" i="3"/>
  <c r="U671" i="3" s="1"/>
  <c r="L553" i="3"/>
  <c r="U553" i="3" s="1"/>
  <c r="L495" i="3"/>
  <c r="U495" i="3" s="1"/>
  <c r="L253" i="3"/>
  <c r="U253" i="3" s="1"/>
  <c r="L747" i="3"/>
  <c r="U747" i="3" s="1"/>
  <c r="L949" i="3"/>
  <c r="U949" i="3" s="1"/>
  <c r="L594" i="3"/>
  <c r="U594" i="3" s="1"/>
  <c r="L500" i="3"/>
  <c r="U500" i="3" s="1"/>
  <c r="L258" i="3"/>
  <c r="U258" i="3" s="1"/>
  <c r="L148" i="3"/>
  <c r="U148" i="3" s="1"/>
  <c r="L996" i="3"/>
  <c r="U996" i="3" s="1"/>
  <c r="L862" i="3"/>
  <c r="U862" i="3" s="1"/>
  <c r="L734" i="3"/>
  <c r="U734" i="3" s="1"/>
  <c r="L772" i="3"/>
  <c r="U772" i="3" s="1"/>
  <c r="L314" i="3"/>
  <c r="U314" i="3" s="1"/>
  <c r="L748" i="3"/>
  <c r="U748" i="3" s="1"/>
  <c r="L1020" i="3"/>
  <c r="U1020" i="3" s="1"/>
  <c r="L898" i="3"/>
  <c r="U898" i="3" s="1"/>
  <c r="L770" i="3"/>
  <c r="U770" i="3" s="1"/>
  <c r="L614" i="3"/>
  <c r="U614" i="3" s="1"/>
  <c r="L312" i="3"/>
  <c r="U312" i="3" s="1"/>
  <c r="L692" i="3"/>
  <c r="U692" i="3" s="1"/>
  <c r="L1018" i="3"/>
  <c r="U1018" i="3" s="1"/>
  <c r="L896" i="3"/>
  <c r="U896" i="3" s="1"/>
  <c r="L768" i="3"/>
  <c r="U768" i="3" s="1"/>
  <c r="L612" i="3"/>
  <c r="U612" i="3" s="1"/>
  <c r="L440" i="3"/>
  <c r="U440" i="3" s="1"/>
  <c r="L271" i="3"/>
  <c r="U271" i="3" s="1"/>
  <c r="L925" i="3"/>
  <c r="U925" i="3" s="1"/>
  <c r="L861" i="3"/>
  <c r="U861" i="3" s="1"/>
  <c r="L619" i="3"/>
  <c r="U619" i="3" s="1"/>
  <c r="L817" i="3"/>
  <c r="U817" i="3" s="1"/>
  <c r="L933" i="3"/>
  <c r="U933" i="3" s="1"/>
  <c r="L797" i="3"/>
  <c r="U797" i="3" s="1"/>
  <c r="L675" i="3"/>
  <c r="U675" i="3" s="1"/>
  <c r="L557" i="3"/>
  <c r="U557" i="3" s="1"/>
  <c r="L445" i="3"/>
  <c r="U445" i="3" s="1"/>
  <c r="L745" i="3"/>
  <c r="U745" i="3" s="1"/>
  <c r="L961" i="3"/>
  <c r="U961" i="3" s="1"/>
  <c r="L835" i="3"/>
  <c r="U835" i="3" s="1"/>
  <c r="L707" i="3"/>
  <c r="U707" i="3" s="1"/>
  <c r="L589" i="3"/>
  <c r="U589" i="3" s="1"/>
  <c r="L443" i="3"/>
  <c r="U443" i="3" s="1"/>
  <c r="L689" i="3"/>
  <c r="U689" i="3" s="1"/>
  <c r="L959" i="3"/>
  <c r="U959" i="3" s="1"/>
  <c r="L833" i="3"/>
  <c r="U833" i="3" s="1"/>
  <c r="L705" i="3"/>
  <c r="U705" i="3" s="1"/>
  <c r="L585" i="3"/>
  <c r="U585" i="3" s="1"/>
  <c r="L311" i="3"/>
  <c r="U311" i="3" s="1"/>
  <c r="L1009" i="3"/>
  <c r="U1009" i="3" s="1"/>
  <c r="L877" i="3"/>
  <c r="U877" i="3" s="1"/>
  <c r="L779" i="3"/>
  <c r="U779" i="3" s="1"/>
  <c r="L713" i="3"/>
  <c r="U713" i="3" s="1"/>
  <c r="L830" i="3"/>
  <c r="U830" i="3" s="1"/>
  <c r="L316" i="3"/>
  <c r="U316" i="3" s="1"/>
  <c r="L806" i="3"/>
  <c r="U806" i="3" s="1"/>
  <c r="L1022" i="3"/>
  <c r="U1022" i="3" s="1"/>
  <c r="L900" i="3"/>
  <c r="U900" i="3" s="1"/>
  <c r="L774" i="3"/>
  <c r="U774" i="3" s="1"/>
  <c r="L616" i="3"/>
  <c r="U616" i="3" s="1"/>
  <c r="L758" i="3"/>
  <c r="U758" i="3" s="1"/>
  <c r="L930" i="3"/>
  <c r="U930" i="3" s="1"/>
  <c r="L794" i="3"/>
  <c r="U794" i="3" s="1"/>
  <c r="L672" i="3"/>
  <c r="U672" i="3" s="1"/>
  <c r="L554" i="3"/>
  <c r="U554" i="3" s="1"/>
  <c r="L702" i="3"/>
  <c r="U702" i="3" s="1"/>
  <c r="L922" i="3"/>
  <c r="U922" i="3" s="1"/>
  <c r="L792" i="3"/>
  <c r="U792" i="3" s="1"/>
  <c r="L670" i="3"/>
  <c r="U670" i="3" s="1"/>
  <c r="L552" i="3"/>
  <c r="U552" i="3" s="1"/>
  <c r="L494" i="3"/>
  <c r="U494" i="3" s="1"/>
  <c r="L252" i="3"/>
  <c r="U252" i="3" s="1"/>
  <c r="L1005" i="3"/>
  <c r="U1005" i="3" s="1"/>
  <c r="L449" i="3"/>
  <c r="U449" i="3" s="1"/>
  <c r="L559" i="3"/>
  <c r="U559" i="3" s="1"/>
  <c r="L447" i="3"/>
  <c r="U447" i="3" s="1"/>
  <c r="L803" i="3"/>
  <c r="U803" i="3" s="1"/>
  <c r="L963" i="3"/>
  <c r="U963" i="3" s="1"/>
  <c r="L837" i="3"/>
  <c r="U837" i="3" s="1"/>
  <c r="L711" i="3"/>
  <c r="U711" i="3" s="1"/>
  <c r="L591" i="3"/>
  <c r="U591" i="3" s="1"/>
  <c r="L499" i="3"/>
  <c r="U499" i="3" s="1"/>
  <c r="L257" i="3"/>
  <c r="U257" i="3" s="1"/>
  <c r="L147" i="3"/>
  <c r="U147" i="3" s="1"/>
  <c r="L995" i="3"/>
  <c r="U995" i="3" s="1"/>
  <c r="L857" i="3"/>
  <c r="U857" i="3" s="1"/>
  <c r="L733" i="3"/>
  <c r="U733" i="3" s="1"/>
  <c r="L715" i="3"/>
  <c r="U715" i="3" s="1"/>
  <c r="L497" i="3"/>
  <c r="U497" i="3" s="1"/>
  <c r="L255" i="3"/>
  <c r="U255" i="3" s="1"/>
  <c r="L145" i="3"/>
  <c r="U145" i="3" s="1"/>
  <c r="L991" i="3"/>
  <c r="U991" i="3" s="1"/>
  <c r="L855" i="3"/>
  <c r="U855" i="3" s="1"/>
  <c r="L731" i="3"/>
  <c r="U731" i="3" s="1"/>
  <c r="L659" i="3"/>
  <c r="U659" i="3" s="1"/>
  <c r="L643" i="3"/>
  <c r="U643" i="3" s="1"/>
  <c r="L879" i="3"/>
  <c r="U879" i="3" s="1"/>
  <c r="L741" i="3"/>
  <c r="U741" i="3" s="1"/>
  <c r="L621" i="3"/>
  <c r="U621" i="3" s="1"/>
  <c r="L595" i="3"/>
  <c r="U595" i="3" s="1"/>
  <c r="L501" i="3"/>
  <c r="U501" i="3" s="1"/>
  <c r="L259" i="3"/>
  <c r="U259" i="3" s="1"/>
  <c r="L149" i="3"/>
  <c r="U149" i="3" s="1"/>
  <c r="L997" i="3"/>
  <c r="U997" i="3" s="1"/>
  <c r="L863" i="3"/>
  <c r="U863" i="3" s="1"/>
  <c r="L735" i="3"/>
  <c r="U735" i="3" s="1"/>
  <c r="L773" i="3"/>
  <c r="U773" i="3" s="1"/>
  <c r="L315" i="3"/>
  <c r="U315" i="3" s="1"/>
  <c r="L749" i="3"/>
  <c r="U749" i="3" s="1"/>
  <c r="L1021" i="3"/>
  <c r="U1021" i="3" s="1"/>
  <c r="L899" i="3"/>
  <c r="U899" i="3" s="1"/>
  <c r="L771" i="3"/>
  <c r="U771" i="3" s="1"/>
  <c r="L615" i="3"/>
  <c r="U615" i="3" s="1"/>
  <c r="L313" i="3"/>
  <c r="U313" i="3" s="1"/>
  <c r="L693" i="3"/>
  <c r="U693" i="3" s="1"/>
  <c r="L1019" i="3"/>
  <c r="U1019" i="3" s="1"/>
  <c r="L897" i="3"/>
  <c r="U897" i="3" s="1"/>
  <c r="L769" i="3"/>
  <c r="U769" i="3" s="1"/>
  <c r="L613" i="3"/>
  <c r="U613" i="3" s="1"/>
  <c r="L441" i="3"/>
  <c r="U441" i="3" s="1"/>
  <c r="L507" i="3"/>
  <c r="U507" i="3" s="1"/>
  <c r="L327" i="3"/>
  <c r="U327" i="3" s="1"/>
  <c r="L676" i="3"/>
  <c r="U676" i="3" s="1"/>
  <c r="L558" i="3"/>
  <c r="U558" i="3" s="1"/>
  <c r="L446" i="3"/>
  <c r="U446" i="3" s="1"/>
  <c r="L802" i="3"/>
  <c r="U802" i="3" s="1"/>
  <c r="L962" i="3"/>
  <c r="U962" i="3" s="1"/>
  <c r="L836" i="3"/>
  <c r="U836" i="3" s="1"/>
  <c r="L710" i="3"/>
  <c r="U710" i="3" s="1"/>
  <c r="L590" i="3"/>
  <c r="U590" i="3" s="1"/>
  <c r="L498" i="3"/>
  <c r="U498" i="3" s="1"/>
  <c r="L256" i="3"/>
  <c r="U256" i="3" s="1"/>
  <c r="L146" i="3"/>
  <c r="U146" i="3" s="1"/>
  <c r="L994" i="3"/>
  <c r="U994" i="3" s="1"/>
  <c r="L856" i="3"/>
  <c r="U856" i="3" s="1"/>
  <c r="L732" i="3"/>
  <c r="U732" i="3" s="1"/>
  <c r="L714" i="3"/>
  <c r="U714" i="3" s="1"/>
  <c r="L496" i="3"/>
  <c r="U496" i="3" s="1"/>
  <c r="L254" i="3"/>
  <c r="U254" i="3" s="1"/>
  <c r="L144" i="3"/>
  <c r="U144" i="3" s="1"/>
  <c r="L990" i="3"/>
  <c r="U990" i="3" s="1"/>
  <c r="L854" i="3"/>
  <c r="U854" i="3" s="1"/>
  <c r="L730" i="3"/>
  <c r="U730" i="3" s="1"/>
  <c r="L658" i="3"/>
  <c r="U658" i="3" s="1"/>
  <c r="L642" i="3"/>
  <c r="U642" i="3" s="1"/>
  <c r="L1135" i="3"/>
  <c r="U1135" i="3" s="1"/>
  <c r="L674" i="3"/>
  <c r="U674" i="3" s="1"/>
  <c r="L588" i="3"/>
  <c r="U588" i="3" s="1"/>
  <c r="L633" i="3"/>
  <c r="U633" i="3" s="1"/>
  <c r="L1017" i="3"/>
  <c r="U1017" i="3" s="1"/>
  <c r="L895" i="3"/>
  <c r="U895" i="3" s="1"/>
  <c r="L763" i="3"/>
  <c r="U763" i="3" s="1"/>
  <c r="L611" i="3"/>
  <c r="U611" i="3" s="1"/>
  <c r="L309" i="3"/>
  <c r="U309" i="3" s="1"/>
  <c r="L577" i="3"/>
  <c r="U577" i="3" s="1"/>
  <c r="L1015" i="3"/>
  <c r="U1015" i="3" s="1"/>
  <c r="L893" i="3"/>
  <c r="U893" i="3" s="1"/>
  <c r="L761" i="3"/>
  <c r="U761" i="3" s="1"/>
  <c r="L609" i="3"/>
  <c r="U609" i="3" s="1"/>
  <c r="L437" i="3"/>
  <c r="U437" i="3" s="1"/>
  <c r="L513" i="3"/>
  <c r="U513" i="3" s="1"/>
  <c r="L953" i="3"/>
  <c r="U953" i="3" s="1"/>
  <c r="L821" i="3"/>
  <c r="U821" i="3" s="1"/>
  <c r="L691" i="3"/>
  <c r="U691" i="3" s="1"/>
  <c r="L569" i="3"/>
  <c r="U569" i="3" s="1"/>
  <c r="L435" i="3"/>
  <c r="U435" i="3" s="1"/>
  <c r="L457" i="3"/>
  <c r="U457" i="3" s="1"/>
  <c r="L951" i="3"/>
  <c r="U951" i="3" s="1"/>
  <c r="L819" i="3"/>
  <c r="U819" i="3" s="1"/>
  <c r="L965" i="3"/>
  <c r="U965" i="3" s="1"/>
  <c r="L816" i="3"/>
  <c r="U816" i="3" s="1"/>
  <c r="L688" i="3"/>
  <c r="U688" i="3" s="1"/>
  <c r="L142" i="3"/>
  <c r="U142" i="3" s="1"/>
  <c r="L988" i="3"/>
  <c r="U988" i="3" s="1"/>
  <c r="L852" i="3"/>
  <c r="U852" i="3" s="1"/>
  <c r="L728" i="3"/>
  <c r="U728" i="3" s="1"/>
  <c r="L598" i="3"/>
  <c r="U598" i="3" s="1"/>
  <c r="L492" i="3"/>
  <c r="U492" i="3" s="1"/>
  <c r="L250" i="3"/>
  <c r="U250" i="3" s="1"/>
  <c r="L140" i="3"/>
  <c r="U140" i="3" s="1"/>
  <c r="L980" i="3"/>
  <c r="U980" i="3" s="1"/>
  <c r="L850" i="3"/>
  <c r="U850" i="3" s="1"/>
  <c r="L726" i="3"/>
  <c r="U726" i="3" s="1"/>
  <c r="L542" i="3"/>
  <c r="U542" i="3" s="1"/>
  <c r="L526" i="3"/>
  <c r="U526" i="3" s="1"/>
  <c r="L912" i="3"/>
  <c r="U912" i="3" s="1"/>
  <c r="L786" i="3"/>
  <c r="U786" i="3" s="1"/>
  <c r="L664" i="3"/>
  <c r="U664" i="3" s="1"/>
  <c r="L546" i="3"/>
  <c r="U546" i="3" s="1"/>
  <c r="L470" i="3"/>
  <c r="U470" i="3" s="1"/>
  <c r="L910" i="3"/>
  <c r="U910" i="3" s="1"/>
  <c r="L784" i="3"/>
  <c r="U784" i="3" s="1"/>
  <c r="L932" i="3"/>
  <c r="U932" i="3" s="1"/>
  <c r="L834" i="3"/>
  <c r="U834" i="3" s="1"/>
  <c r="L704" i="3"/>
  <c r="U704" i="3" s="1"/>
  <c r="L917" i="3"/>
  <c r="U917" i="3" s="1"/>
  <c r="L791" i="3"/>
  <c r="U791" i="3" s="1"/>
  <c r="L669" i="3"/>
  <c r="U669" i="3" s="1"/>
  <c r="L551" i="3"/>
  <c r="U551" i="3" s="1"/>
  <c r="L587" i="3"/>
  <c r="U587" i="3" s="1"/>
  <c r="L915" i="3"/>
  <c r="U915" i="3" s="1"/>
  <c r="L789" i="3"/>
  <c r="U789" i="3" s="1"/>
  <c r="L667" i="3"/>
  <c r="U667" i="3" s="1"/>
  <c r="L549" i="3"/>
  <c r="U549" i="3" s="1"/>
  <c r="L491" i="3"/>
  <c r="U491" i="3" s="1"/>
  <c r="L247" i="3"/>
  <c r="U247" i="3" s="1"/>
  <c r="L139" i="3"/>
  <c r="U139" i="3" s="1"/>
  <c r="L975" i="3"/>
  <c r="U975" i="3" s="1"/>
  <c r="L849" i="3"/>
  <c r="U849" i="3" s="1"/>
  <c r="L725" i="3"/>
  <c r="U725" i="3" s="1"/>
  <c r="L483" i="3"/>
  <c r="U483" i="3" s="1"/>
  <c r="L489" i="3"/>
  <c r="U489" i="3" s="1"/>
  <c r="L243" i="3"/>
  <c r="U243" i="3" s="1"/>
  <c r="L135" i="3"/>
  <c r="U135" i="3" s="1"/>
  <c r="L973" i="3"/>
  <c r="U973" i="3" s="1"/>
  <c r="L847" i="3"/>
  <c r="U847" i="3" s="1"/>
  <c r="L163" i="3"/>
  <c r="U163" i="3" s="1"/>
  <c r="L618" i="3"/>
  <c r="U618" i="3" s="1"/>
  <c r="L556" i="3"/>
  <c r="U556" i="3" s="1"/>
  <c r="L442" i="3"/>
  <c r="U442" i="3" s="1"/>
  <c r="L310" i="3"/>
  <c r="U310" i="3" s="1"/>
  <c r="L632" i="3"/>
  <c r="U632" i="3" s="1"/>
  <c r="L1016" i="3"/>
  <c r="U1016" i="3" s="1"/>
  <c r="L894" i="3"/>
  <c r="U894" i="3" s="1"/>
  <c r="L762" i="3"/>
  <c r="U762" i="3" s="1"/>
  <c r="L610" i="3"/>
  <c r="U610" i="3" s="1"/>
  <c r="L308" i="3"/>
  <c r="U308" i="3" s="1"/>
  <c r="L576" i="3"/>
  <c r="U576" i="3" s="1"/>
  <c r="L1014" i="3"/>
  <c r="U1014" i="3" s="1"/>
  <c r="L892" i="3"/>
  <c r="U892" i="3" s="1"/>
  <c r="L760" i="3"/>
  <c r="U760" i="3" s="1"/>
  <c r="L608" i="3"/>
  <c r="U608" i="3" s="1"/>
  <c r="L436" i="3"/>
  <c r="U436" i="3" s="1"/>
  <c r="L512" i="3"/>
  <c r="U512" i="3" s="1"/>
  <c r="L952" i="3"/>
  <c r="U952" i="3" s="1"/>
  <c r="L820" i="3"/>
  <c r="U820" i="3" s="1"/>
  <c r="L690" i="3"/>
  <c r="U690" i="3" s="1"/>
  <c r="L744" i="3"/>
  <c r="U744" i="3" s="1"/>
  <c r="L958" i="3"/>
  <c r="U958" i="3" s="1"/>
  <c r="L629" i="3"/>
  <c r="U629" i="3" s="1"/>
  <c r="L957" i="3"/>
  <c r="U957" i="3" s="1"/>
  <c r="L829" i="3"/>
  <c r="U829" i="3" s="1"/>
  <c r="L701" i="3"/>
  <c r="U701" i="3" s="1"/>
  <c r="L583" i="3"/>
  <c r="U583" i="3" s="1"/>
  <c r="L439" i="3"/>
  <c r="U439" i="3" s="1"/>
  <c r="L573" i="3"/>
  <c r="U573" i="3" s="1"/>
  <c r="L955" i="3"/>
  <c r="U955" i="3" s="1"/>
  <c r="L827" i="3"/>
  <c r="U827" i="3" s="1"/>
  <c r="L699" i="3"/>
  <c r="U699" i="3" s="1"/>
  <c r="L575" i="3"/>
  <c r="U575" i="3" s="1"/>
  <c r="L307" i="3"/>
  <c r="U307" i="3" s="1"/>
  <c r="L517" i="3"/>
  <c r="U517" i="3" s="1"/>
  <c r="L1013" i="3"/>
  <c r="U1013" i="3" s="1"/>
  <c r="L889" i="3"/>
  <c r="U889" i="3" s="1"/>
  <c r="L757" i="3"/>
  <c r="U757" i="3" s="1"/>
  <c r="L607" i="3"/>
  <c r="U607" i="3" s="1"/>
  <c r="L303" i="3"/>
  <c r="U303" i="3" s="1"/>
  <c r="L461" i="3"/>
  <c r="U461" i="3" s="1"/>
  <c r="L1011" i="3"/>
  <c r="U1011" i="3" s="1"/>
  <c r="L887" i="3"/>
  <c r="U887" i="3" s="1"/>
  <c r="L796" i="3"/>
  <c r="U796" i="3" s="1"/>
  <c r="L706" i="3"/>
  <c r="U706" i="3" s="1"/>
  <c r="L584" i="3"/>
  <c r="U584" i="3" s="1"/>
  <c r="L916" i="3"/>
  <c r="U916" i="3" s="1"/>
  <c r="L790" i="3"/>
  <c r="U790" i="3" s="1"/>
  <c r="L668" i="3"/>
  <c r="U668" i="3" s="1"/>
  <c r="L550" i="3"/>
  <c r="U550" i="3" s="1"/>
  <c r="L586" i="3"/>
  <c r="U586" i="3" s="1"/>
  <c r="L914" i="3"/>
  <c r="U914" i="3" s="1"/>
  <c r="L788" i="3"/>
  <c r="U788" i="3" s="1"/>
  <c r="L666" i="3"/>
  <c r="U666" i="3" s="1"/>
  <c r="L548" i="3"/>
  <c r="U548" i="3" s="1"/>
  <c r="L490" i="3"/>
  <c r="U490" i="3" s="1"/>
  <c r="L246" i="3"/>
  <c r="U246" i="3" s="1"/>
  <c r="L138" i="3"/>
  <c r="U138" i="3" s="1"/>
  <c r="L974" i="3"/>
  <c r="U974" i="3" s="1"/>
  <c r="L848" i="3"/>
  <c r="U848" i="3" s="1"/>
  <c r="L724" i="3"/>
  <c r="U724" i="3" s="1"/>
  <c r="L482" i="3"/>
  <c r="U482" i="3" s="1"/>
  <c r="L488" i="3"/>
  <c r="U488" i="3" s="1"/>
  <c r="L242" i="3"/>
  <c r="U242" i="3" s="1"/>
  <c r="L1027" i="3"/>
  <c r="U1027" i="3" s="1"/>
  <c r="L444" i="3"/>
  <c r="U444" i="3" s="1"/>
  <c r="L143" i="3"/>
  <c r="U143" i="3" s="1"/>
  <c r="L989" i="3"/>
  <c r="U989" i="3" s="1"/>
  <c r="L853" i="3"/>
  <c r="U853" i="3" s="1"/>
  <c r="L729" i="3"/>
  <c r="U729" i="3" s="1"/>
  <c r="L599" i="3"/>
  <c r="U599" i="3" s="1"/>
  <c r="L493" i="3"/>
  <c r="U493" i="3" s="1"/>
  <c r="L251" i="3"/>
  <c r="U251" i="3" s="1"/>
  <c r="L141" i="3"/>
  <c r="U141" i="3" s="1"/>
  <c r="L981" i="3"/>
  <c r="U981" i="3" s="1"/>
  <c r="L851" i="3"/>
  <c r="U851" i="3" s="1"/>
  <c r="L727" i="3"/>
  <c r="U727" i="3" s="1"/>
  <c r="L543" i="3"/>
  <c r="U543" i="3" s="1"/>
  <c r="L527" i="3"/>
  <c r="U527" i="3" s="1"/>
  <c r="L913" i="3"/>
  <c r="U913" i="3" s="1"/>
  <c r="L787" i="3"/>
  <c r="U787" i="3" s="1"/>
  <c r="L665" i="3"/>
  <c r="U665" i="3" s="1"/>
  <c r="L547" i="3"/>
  <c r="U547" i="3" s="1"/>
  <c r="L471" i="3"/>
  <c r="U471" i="3" s="1"/>
  <c r="L911" i="3"/>
  <c r="U911" i="3" s="1"/>
  <c r="L785" i="3"/>
  <c r="U785" i="3" s="1"/>
  <c r="L832" i="3"/>
  <c r="U832" i="3" s="1"/>
  <c r="L956" i="3"/>
  <c r="U956" i="3" s="1"/>
  <c r="L826" i="3"/>
  <c r="U826" i="3" s="1"/>
  <c r="L756" i="3"/>
  <c r="U756" i="3" s="1"/>
  <c r="L456" i="3"/>
  <c r="U456" i="3" s="1"/>
  <c r="L846" i="3"/>
  <c r="U846" i="3" s="1"/>
  <c r="L722" i="3"/>
  <c r="U722" i="3" s="1"/>
  <c r="L426" i="3"/>
  <c r="U426" i="3" s="1"/>
  <c r="L298" i="3"/>
  <c r="U298" i="3" s="1"/>
  <c r="L402" i="3"/>
  <c r="U402" i="3" s="1"/>
  <c r="L394" i="3"/>
  <c r="U394" i="3" s="1"/>
  <c r="L386" i="3"/>
  <c r="U386" i="3" s="1"/>
  <c r="L378" i="3"/>
  <c r="U378" i="3" s="1"/>
  <c r="L370" i="3"/>
  <c r="U370" i="3" s="1"/>
  <c r="L362" i="3"/>
  <c r="U362" i="3" s="1"/>
  <c r="L354" i="3"/>
  <c r="U354" i="3" s="1"/>
  <c r="L346" i="3"/>
  <c r="U346" i="3" s="1"/>
  <c r="L338" i="3"/>
  <c r="U338" i="3" s="1"/>
  <c r="L330" i="3"/>
  <c r="U330" i="3" s="1"/>
  <c r="L540" i="3"/>
  <c r="U540" i="3" s="1"/>
  <c r="L430" i="3"/>
  <c r="U430" i="3" s="1"/>
  <c r="L186" i="3"/>
  <c r="U186" i="3" s="1"/>
  <c r="L656" i="3"/>
  <c r="U656" i="3" s="1"/>
  <c r="L290" i="3"/>
  <c r="U290" i="3" s="1"/>
  <c r="L230" i="3"/>
  <c r="U230" i="3" s="1"/>
  <c r="L120" i="3"/>
  <c r="U120" i="3" s="1"/>
  <c r="L530" i="3"/>
  <c r="U530" i="3" s="1"/>
  <c r="L424" i="3"/>
  <c r="U424" i="3" s="1"/>
  <c r="L176" i="3"/>
  <c r="U176" i="3" s="1"/>
  <c r="L646" i="3"/>
  <c r="U646" i="3" s="1"/>
  <c r="L582" i="3"/>
  <c r="U582" i="3" s="1"/>
  <c r="L950" i="3"/>
  <c r="U950" i="3" s="1"/>
  <c r="L663" i="3"/>
  <c r="U663" i="3" s="1"/>
  <c r="L545" i="3"/>
  <c r="U545" i="3" s="1"/>
  <c r="L433" i="3"/>
  <c r="U433" i="3" s="1"/>
  <c r="L399" i="3"/>
  <c r="U399" i="3" s="1"/>
  <c r="L391" i="3"/>
  <c r="U391" i="3" s="1"/>
  <c r="L383" i="3"/>
  <c r="U383" i="3" s="1"/>
  <c r="L375" i="3"/>
  <c r="U375" i="3" s="1"/>
  <c r="L367" i="3"/>
  <c r="U367" i="3" s="1"/>
  <c r="L359" i="3"/>
  <c r="U359" i="3" s="1"/>
  <c r="L351" i="3"/>
  <c r="U351" i="3" s="1"/>
  <c r="L343" i="3"/>
  <c r="U343" i="3" s="1"/>
  <c r="L335" i="3"/>
  <c r="U335" i="3" s="1"/>
  <c r="L661" i="3"/>
  <c r="U661" i="3" s="1"/>
  <c r="L319" i="3"/>
  <c r="U319" i="3" s="1"/>
  <c r="L233" i="3"/>
  <c r="U233" i="3" s="1"/>
  <c r="L127" i="3"/>
  <c r="U127" i="3" s="1"/>
  <c r="L539" i="3"/>
  <c r="U539" i="3" s="1"/>
  <c r="L429" i="3"/>
  <c r="U429" i="3" s="1"/>
  <c r="L183" i="3"/>
  <c r="U183" i="3" s="1"/>
  <c r="L655" i="3"/>
  <c r="U655" i="3" s="1"/>
  <c r="L263" i="3"/>
  <c r="U263" i="3" s="1"/>
  <c r="L229" i="3"/>
  <c r="U229" i="3" s="1"/>
  <c r="L119" i="3"/>
  <c r="U119" i="3" s="1"/>
  <c r="L529" i="3"/>
  <c r="U529" i="3" s="1"/>
  <c r="L423" i="3"/>
  <c r="U423" i="3" s="1"/>
  <c r="L572" i="3"/>
  <c r="U572" i="3" s="1"/>
  <c r="L1012" i="3"/>
  <c r="U1012" i="3" s="1"/>
  <c r="L818" i="3"/>
  <c r="U818" i="3" s="1"/>
  <c r="L754" i="3"/>
  <c r="U754" i="3" s="1"/>
  <c r="L604" i="3"/>
  <c r="U604" i="3" s="1"/>
  <c r="L412" i="3"/>
  <c r="U412" i="3" s="1"/>
  <c r="L388" i="3"/>
  <c r="U388" i="3" s="1"/>
  <c r="L380" i="3"/>
  <c r="U380" i="3" s="1"/>
  <c r="L372" i="3"/>
  <c r="U372" i="3" s="1"/>
  <c r="L364" i="3"/>
  <c r="U364" i="3" s="1"/>
  <c r="L356" i="3"/>
  <c r="U356" i="3" s="1"/>
  <c r="L348" i="3"/>
  <c r="U348" i="3" s="1"/>
  <c r="L340" i="3"/>
  <c r="U340" i="3" s="1"/>
  <c r="L332" i="3"/>
  <c r="U332" i="3" s="1"/>
  <c r="L324" i="3"/>
  <c r="U324" i="3" s="1"/>
  <c r="L484" i="3"/>
  <c r="U484" i="3" s="1"/>
  <c r="L210" i="3"/>
  <c r="U210" i="3" s="1"/>
  <c r="L300" i="3"/>
  <c r="U300" i="3" s="1"/>
  <c r="L292" i="3"/>
  <c r="U292" i="3" s="1"/>
  <c r="L288" i="3"/>
  <c r="U288" i="3" s="1"/>
  <c r="L276" i="3"/>
  <c r="U276" i="3" s="1"/>
  <c r="L268" i="3"/>
  <c r="U268" i="3" s="1"/>
  <c r="L478" i="3"/>
  <c r="U478" i="3" s="1"/>
  <c r="L202" i="3"/>
  <c r="U202" i="3" s="1"/>
  <c r="L244" i="3"/>
  <c r="U244" i="3" s="1"/>
  <c r="L236" i="3"/>
  <c r="U236" i="3" s="1"/>
  <c r="L828" i="3"/>
  <c r="U828" i="3" s="1"/>
  <c r="L698" i="3"/>
  <c r="U698" i="3" s="1"/>
  <c r="L606" i="3"/>
  <c r="U606" i="3" s="1"/>
  <c r="L434" i="3"/>
  <c r="U434" i="3" s="1"/>
  <c r="L685" i="3"/>
  <c r="U685" i="3" s="1"/>
  <c r="L567" i="3"/>
  <c r="U567" i="3" s="1"/>
  <c r="L487" i="3"/>
  <c r="U487" i="3" s="1"/>
  <c r="L239" i="3"/>
  <c r="U239" i="3" s="1"/>
  <c r="L131" i="3"/>
  <c r="U131" i="3" s="1"/>
  <c r="L393" i="3"/>
  <c r="U393" i="3" s="1"/>
  <c r="L385" i="3"/>
  <c r="U385" i="3" s="1"/>
  <c r="L377" i="3"/>
  <c r="U377" i="3" s="1"/>
  <c r="L369" i="3"/>
  <c r="U369" i="3" s="1"/>
  <c r="L361" i="3"/>
  <c r="U361" i="3" s="1"/>
  <c r="L353" i="3"/>
  <c r="U353" i="3" s="1"/>
  <c r="L345" i="3"/>
  <c r="U345" i="3" s="1"/>
  <c r="L337" i="3"/>
  <c r="U337" i="3" s="1"/>
  <c r="L329" i="3"/>
  <c r="U329" i="3" s="1"/>
  <c r="L321" i="3"/>
  <c r="U321" i="3" s="1"/>
  <c r="L295" i="3"/>
  <c r="U295" i="3" s="1"/>
  <c r="L305" i="3"/>
  <c r="U305" i="3" s="1"/>
  <c r="L297" i="3"/>
  <c r="U297" i="3" s="1"/>
  <c r="L481" i="3"/>
  <c r="U481" i="3" s="1"/>
  <c r="L205" i="3"/>
  <c r="U205" i="3" s="1"/>
  <c r="L273" i="3"/>
  <c r="U273" i="3" s="1"/>
  <c r="L265" i="3"/>
  <c r="U265" i="3" s="1"/>
  <c r="L287" i="3"/>
  <c r="U287" i="3" s="1"/>
  <c r="L249" i="3"/>
  <c r="U249" i="3" s="1"/>
  <c r="L241" i="3"/>
  <c r="U241" i="3" s="1"/>
  <c r="L475" i="3"/>
  <c r="U475" i="3" s="1"/>
  <c r="L438" i="3"/>
  <c r="U438" i="3" s="1"/>
  <c r="L306" i="3"/>
  <c r="U306" i="3" s="1"/>
  <c r="L460" i="3"/>
  <c r="U460" i="3" s="1"/>
  <c r="L662" i="3"/>
  <c r="U662" i="3" s="1"/>
  <c r="L544" i="3"/>
  <c r="U544" i="3" s="1"/>
  <c r="L432" i="3"/>
  <c r="U432" i="3" s="1"/>
  <c r="L398" i="3"/>
  <c r="U398" i="3" s="1"/>
  <c r="L390" i="3"/>
  <c r="U390" i="3" s="1"/>
  <c r="L382" i="3"/>
  <c r="U382" i="3" s="1"/>
  <c r="L374" i="3"/>
  <c r="U374" i="3" s="1"/>
  <c r="L366" i="3"/>
  <c r="U366" i="3" s="1"/>
  <c r="L358" i="3"/>
  <c r="U358" i="3" s="1"/>
  <c r="L350" i="3"/>
  <c r="U350" i="3" s="1"/>
  <c r="L342" i="3"/>
  <c r="U342" i="3" s="1"/>
  <c r="L334" i="3"/>
  <c r="U334" i="3" s="1"/>
  <c r="L660" i="3"/>
  <c r="U660" i="3" s="1"/>
  <c r="L318" i="3"/>
  <c r="U318" i="3" s="1"/>
  <c r="L232" i="3"/>
  <c r="U232" i="3" s="1"/>
  <c r="L126" i="3"/>
  <c r="U126" i="3" s="1"/>
  <c r="L538" i="3"/>
  <c r="U538" i="3" s="1"/>
  <c r="L428" i="3"/>
  <c r="U428" i="3" s="1"/>
  <c r="L182" i="3"/>
  <c r="U182" i="3" s="1"/>
  <c r="L654" i="3"/>
  <c r="U654" i="3" s="1"/>
  <c r="L262" i="3"/>
  <c r="U262" i="3" s="1"/>
  <c r="L228" i="3"/>
  <c r="U228" i="3" s="1"/>
  <c r="L960" i="3"/>
  <c r="U960" i="3" s="1"/>
  <c r="L628" i="3"/>
  <c r="U628" i="3" s="1"/>
  <c r="L954" i="3"/>
  <c r="U954" i="3" s="1"/>
  <c r="L888" i="3"/>
  <c r="U888" i="3" s="1"/>
  <c r="L568" i="3"/>
  <c r="U568" i="3" s="1"/>
  <c r="L1010" i="3"/>
  <c r="U1010" i="3" s="1"/>
  <c r="L723" i="3"/>
  <c r="U723" i="3" s="1"/>
  <c r="L427" i="3"/>
  <c r="U427" i="3" s="1"/>
  <c r="L299" i="3"/>
  <c r="U299" i="3" s="1"/>
  <c r="L403" i="3"/>
  <c r="U403" i="3" s="1"/>
  <c r="L395" i="3"/>
  <c r="U395" i="3" s="1"/>
  <c r="L387" i="3"/>
  <c r="U387" i="3" s="1"/>
  <c r="L379" i="3"/>
  <c r="U379" i="3" s="1"/>
  <c r="L371" i="3"/>
  <c r="U371" i="3" s="1"/>
  <c r="L363" i="3"/>
  <c r="U363" i="3" s="1"/>
  <c r="L355" i="3"/>
  <c r="U355" i="3" s="1"/>
  <c r="L347" i="3"/>
  <c r="U347" i="3" s="1"/>
  <c r="L339" i="3"/>
  <c r="U339" i="3" s="1"/>
  <c r="L331" i="3"/>
  <c r="U331" i="3" s="1"/>
  <c r="L541" i="3"/>
  <c r="U541" i="3" s="1"/>
  <c r="L431" i="3"/>
  <c r="U431" i="3" s="1"/>
  <c r="L187" i="3"/>
  <c r="U187" i="3" s="1"/>
  <c r="L657" i="3"/>
  <c r="U657" i="3" s="1"/>
  <c r="L291" i="3"/>
  <c r="U291" i="3" s="1"/>
  <c r="L231" i="3"/>
  <c r="U231" i="3" s="1"/>
  <c r="L121" i="3"/>
  <c r="U121" i="3" s="1"/>
  <c r="L531" i="3"/>
  <c r="U531" i="3" s="1"/>
  <c r="L425" i="3"/>
  <c r="U425" i="3" s="1"/>
  <c r="L177" i="3"/>
  <c r="U177" i="3" s="1"/>
  <c r="L700" i="3"/>
  <c r="U700" i="3" s="1"/>
  <c r="L574" i="3"/>
  <c r="U574" i="3" s="1"/>
  <c r="L302" i="3"/>
  <c r="U302" i="3" s="1"/>
  <c r="L134" i="3"/>
  <c r="U134" i="3" s="1"/>
  <c r="L886" i="3"/>
  <c r="U886" i="3" s="1"/>
  <c r="L684" i="3"/>
  <c r="U684" i="3" s="1"/>
  <c r="L566" i="3"/>
  <c r="U566" i="3" s="1"/>
  <c r="L486" i="3"/>
  <c r="U486" i="3" s="1"/>
  <c r="L238" i="3"/>
  <c r="U238" i="3" s="1"/>
  <c r="L130" i="3"/>
  <c r="U130" i="3" s="1"/>
  <c r="L392" i="3"/>
  <c r="U392" i="3" s="1"/>
  <c r="L384" i="3"/>
  <c r="U384" i="3" s="1"/>
  <c r="L376" i="3"/>
  <c r="U376" i="3" s="1"/>
  <c r="L368" i="3"/>
  <c r="U368" i="3" s="1"/>
  <c r="L360" i="3"/>
  <c r="U360" i="3" s="1"/>
  <c r="L352" i="3"/>
  <c r="U352" i="3" s="1"/>
  <c r="L344" i="3"/>
  <c r="U344" i="3" s="1"/>
  <c r="L336" i="3"/>
  <c r="U336" i="3" s="1"/>
  <c r="L328" i="3"/>
  <c r="U328" i="3" s="1"/>
  <c r="L320" i="3"/>
  <c r="U320" i="3" s="1"/>
  <c r="L294" i="3"/>
  <c r="U294" i="3" s="1"/>
  <c r="L304" i="3"/>
  <c r="U304" i="3" s="1"/>
  <c r="L296" i="3"/>
  <c r="U296" i="3" s="1"/>
  <c r="L480" i="3"/>
  <c r="U480" i="3" s="1"/>
  <c r="L204" i="3"/>
  <c r="U204" i="3" s="1"/>
  <c r="L272" i="3"/>
  <c r="U272" i="3" s="1"/>
  <c r="L264" i="3"/>
  <c r="U264" i="3" s="1"/>
  <c r="L286" i="3"/>
  <c r="U286" i="3" s="1"/>
  <c r="L248" i="3"/>
  <c r="U248" i="3" s="1"/>
  <c r="L240" i="3"/>
  <c r="U240" i="3" s="1"/>
  <c r="L474" i="3"/>
  <c r="U474" i="3" s="1"/>
  <c r="L605" i="3"/>
  <c r="U605" i="3" s="1"/>
  <c r="L365" i="3"/>
  <c r="U365" i="3" s="1"/>
  <c r="L301" i="3"/>
  <c r="U301" i="3" s="1"/>
  <c r="L245" i="3"/>
  <c r="U245" i="3" s="1"/>
  <c r="L201" i="3"/>
  <c r="U201" i="3" s="1"/>
  <c r="L217" i="3"/>
  <c r="U217" i="3" s="1"/>
  <c r="L209" i="3"/>
  <c r="U209" i="3" s="1"/>
  <c r="L283" i="3"/>
  <c r="U283" i="3" s="1"/>
  <c r="L193" i="3"/>
  <c r="U193" i="3" s="1"/>
  <c r="L185" i="3"/>
  <c r="U185" i="3" s="1"/>
  <c r="L469" i="3"/>
  <c r="U469" i="3" s="1"/>
  <c r="L197" i="3"/>
  <c r="U197" i="3" s="1"/>
  <c r="L161" i="3"/>
  <c r="U161" i="3" s="1"/>
  <c r="L153" i="3"/>
  <c r="U153" i="3" s="1"/>
  <c r="L279" i="3"/>
  <c r="U279" i="3" s="1"/>
  <c r="L137" i="3"/>
  <c r="U137" i="3" s="1"/>
  <c r="L129" i="3"/>
  <c r="U129" i="3" s="1"/>
  <c r="L459" i="3"/>
  <c r="U459" i="3" s="1"/>
  <c r="L191" i="3"/>
  <c r="U191" i="3" s="1"/>
  <c r="L105" i="3"/>
  <c r="U105" i="3" s="1"/>
  <c r="L341" i="3"/>
  <c r="U341" i="3" s="1"/>
  <c r="L277" i="3"/>
  <c r="U277" i="3" s="1"/>
  <c r="L237" i="3"/>
  <c r="U237" i="3" s="1"/>
  <c r="L174" i="3"/>
  <c r="U174" i="3" s="1"/>
  <c r="L644" i="3"/>
  <c r="U644" i="3" s="1"/>
  <c r="L206" i="3"/>
  <c r="U206" i="3" s="1"/>
  <c r="L224" i="3"/>
  <c r="U224" i="3" s="1"/>
  <c r="L114" i="3"/>
  <c r="U114" i="3" s="1"/>
  <c r="L522" i="3"/>
  <c r="U522" i="3" s="1"/>
  <c r="L414" i="3"/>
  <c r="U414" i="3" s="1"/>
  <c r="L170" i="3"/>
  <c r="U170" i="3" s="1"/>
  <c r="L638" i="3"/>
  <c r="U638" i="3" s="1"/>
  <c r="L150" i="3"/>
  <c r="U150" i="3" s="1"/>
  <c r="L218" i="3"/>
  <c r="U218" i="3" s="1"/>
  <c r="L110" i="3"/>
  <c r="U110" i="3" s="1"/>
  <c r="L508" i="3"/>
  <c r="U508" i="3" s="1"/>
  <c r="L408" i="3"/>
  <c r="U408" i="3" s="1"/>
  <c r="L166" i="3"/>
  <c r="U166" i="3" s="1"/>
  <c r="L381" i="3"/>
  <c r="U381" i="3" s="1"/>
  <c r="L485" i="3"/>
  <c r="U485" i="3" s="1"/>
  <c r="L203" i="3"/>
  <c r="U203" i="3" s="1"/>
  <c r="L647" i="3"/>
  <c r="U647" i="3" s="1"/>
  <c r="L422" i="3"/>
  <c r="U422" i="3" s="1"/>
  <c r="L227" i="3"/>
  <c r="U227" i="3" s="1"/>
  <c r="L117" i="3"/>
  <c r="U117" i="3" s="1"/>
  <c r="L525" i="3"/>
  <c r="U525" i="3" s="1"/>
  <c r="L417" i="3"/>
  <c r="U417" i="3" s="1"/>
  <c r="L173" i="3"/>
  <c r="U173" i="3" s="1"/>
  <c r="L641" i="3"/>
  <c r="U641" i="3" s="1"/>
  <c r="L179" i="3"/>
  <c r="U179" i="3" s="1"/>
  <c r="L223" i="3"/>
  <c r="U223" i="3" s="1"/>
  <c r="L113" i="3"/>
  <c r="U113" i="3" s="1"/>
  <c r="L515" i="3"/>
  <c r="U515" i="3" s="1"/>
  <c r="L411" i="3"/>
  <c r="U411" i="3" s="1"/>
  <c r="L169" i="3"/>
  <c r="U169" i="3" s="1"/>
  <c r="L631" i="3"/>
  <c r="U631" i="3" s="1"/>
  <c r="L123" i="3"/>
  <c r="U123" i="3" s="1"/>
  <c r="L215" i="3"/>
  <c r="U215" i="3" s="1"/>
  <c r="L972" i="3"/>
  <c r="U972" i="3" s="1"/>
  <c r="L357" i="3"/>
  <c r="U357" i="3" s="1"/>
  <c r="L293" i="3"/>
  <c r="U293" i="3" s="1"/>
  <c r="L235" i="3"/>
  <c r="U235" i="3" s="1"/>
  <c r="L200" i="3"/>
  <c r="U200" i="3" s="1"/>
  <c r="L216" i="3"/>
  <c r="U216" i="3" s="1"/>
  <c r="L208" i="3"/>
  <c r="U208" i="3" s="1"/>
  <c r="L282" i="3"/>
  <c r="U282" i="3" s="1"/>
  <c r="L192" i="3"/>
  <c r="U192" i="3" s="1"/>
  <c r="L184" i="3"/>
  <c r="U184" i="3" s="1"/>
  <c r="L468" i="3"/>
  <c r="U468" i="3" s="1"/>
  <c r="L196" i="3"/>
  <c r="U196" i="3" s="1"/>
  <c r="L160" i="3"/>
  <c r="U160" i="3" s="1"/>
  <c r="L152" i="3"/>
  <c r="U152" i="3" s="1"/>
  <c r="L278" i="3"/>
  <c r="U278" i="3" s="1"/>
  <c r="L136" i="3"/>
  <c r="U136" i="3" s="1"/>
  <c r="L128" i="3"/>
  <c r="U128" i="3" s="1"/>
  <c r="L458" i="3"/>
  <c r="U458" i="3" s="1"/>
  <c r="L190" i="3"/>
  <c r="U190" i="3" s="1"/>
  <c r="L104" i="3"/>
  <c r="U104" i="3" s="1"/>
  <c r="L333" i="3"/>
  <c r="U333" i="3" s="1"/>
  <c r="L269" i="3"/>
  <c r="U269" i="3" s="1"/>
  <c r="L285" i="3"/>
  <c r="U285" i="3" s="1"/>
  <c r="L221" i="3"/>
  <c r="U221" i="3" s="1"/>
  <c r="L213" i="3"/>
  <c r="U213" i="3" s="1"/>
  <c r="L473" i="3"/>
  <c r="U473" i="3" s="1"/>
  <c r="L199" i="3"/>
  <c r="U199" i="3" s="1"/>
  <c r="L189" i="3"/>
  <c r="U189" i="3" s="1"/>
  <c r="L181" i="3"/>
  <c r="U181" i="3" s="1"/>
  <c r="L281" i="3"/>
  <c r="U281" i="3" s="1"/>
  <c r="L165" i="3"/>
  <c r="U165" i="3" s="1"/>
  <c r="L157" i="3"/>
  <c r="U157" i="3" s="1"/>
  <c r="L467" i="3"/>
  <c r="U467" i="3" s="1"/>
  <c r="L195" i="3"/>
  <c r="U195" i="3" s="1"/>
  <c r="L133" i="3"/>
  <c r="U133" i="3" s="1"/>
  <c r="L125" i="3"/>
  <c r="U125" i="3" s="1"/>
  <c r="L275" i="3"/>
  <c r="U275" i="3" s="1"/>
  <c r="L109" i="3"/>
  <c r="U109" i="3" s="1"/>
  <c r="L755" i="3"/>
  <c r="U755" i="3" s="1"/>
  <c r="L373" i="3"/>
  <c r="U373" i="3" s="1"/>
  <c r="L211" i="3"/>
  <c r="U211" i="3" s="1"/>
  <c r="L234" i="3"/>
  <c r="U234" i="3" s="1"/>
  <c r="L226" i="3"/>
  <c r="U226" i="3" s="1"/>
  <c r="L116" i="3"/>
  <c r="U116" i="3" s="1"/>
  <c r="L524" i="3"/>
  <c r="U524" i="3" s="1"/>
  <c r="L416" i="3"/>
  <c r="U416" i="3" s="1"/>
  <c r="L172" i="3"/>
  <c r="U172" i="3" s="1"/>
  <c r="L640" i="3"/>
  <c r="U640" i="3" s="1"/>
  <c r="L178" i="3"/>
  <c r="U178" i="3" s="1"/>
  <c r="L222" i="3"/>
  <c r="U222" i="3" s="1"/>
  <c r="L112" i="3"/>
  <c r="U112" i="3" s="1"/>
  <c r="L514" i="3"/>
  <c r="U514" i="3" s="1"/>
  <c r="L410" i="3"/>
  <c r="U410" i="3" s="1"/>
  <c r="L168" i="3"/>
  <c r="U168" i="3" s="1"/>
  <c r="L630" i="3"/>
  <c r="U630" i="3" s="1"/>
  <c r="L122" i="3"/>
  <c r="U122" i="3" s="1"/>
  <c r="L214" i="3"/>
  <c r="U214" i="3" s="1"/>
  <c r="L516" i="3"/>
  <c r="U516" i="3" s="1"/>
  <c r="L413" i="3"/>
  <c r="U413" i="3" s="1"/>
  <c r="L349" i="3"/>
  <c r="U349" i="3" s="1"/>
  <c r="L289" i="3"/>
  <c r="U289" i="3" s="1"/>
  <c r="L118" i="3"/>
  <c r="U118" i="3" s="1"/>
  <c r="L175" i="3"/>
  <c r="U175" i="3" s="1"/>
  <c r="L645" i="3"/>
  <c r="U645" i="3" s="1"/>
  <c r="L207" i="3"/>
  <c r="U207" i="3" s="1"/>
  <c r="L225" i="3"/>
  <c r="U225" i="3" s="1"/>
  <c r="L115" i="3"/>
  <c r="U115" i="3" s="1"/>
  <c r="L523" i="3"/>
  <c r="U523" i="3" s="1"/>
  <c r="L415" i="3"/>
  <c r="U415" i="3" s="1"/>
  <c r="L171" i="3"/>
  <c r="U171" i="3" s="1"/>
  <c r="L639" i="3"/>
  <c r="U639" i="3" s="1"/>
  <c r="L151" i="3"/>
  <c r="U151" i="3" s="1"/>
  <c r="L219" i="3"/>
  <c r="U219" i="3" s="1"/>
  <c r="L111" i="3"/>
  <c r="U111" i="3" s="1"/>
  <c r="L509" i="3"/>
  <c r="U509" i="3" s="1"/>
  <c r="L409" i="3"/>
  <c r="U409" i="3" s="1"/>
  <c r="L167" i="3"/>
  <c r="U167" i="3" s="1"/>
  <c r="L389" i="3"/>
  <c r="U389" i="3" s="1"/>
  <c r="L325" i="3"/>
  <c r="U325" i="3" s="1"/>
  <c r="L479" i="3"/>
  <c r="U479" i="3" s="1"/>
  <c r="L528" i="3"/>
  <c r="U528" i="3" s="1"/>
  <c r="L284" i="3"/>
  <c r="U284" i="3" s="1"/>
  <c r="L220" i="3"/>
  <c r="U220" i="3" s="1"/>
  <c r="L212" i="3"/>
  <c r="U212" i="3" s="1"/>
  <c r="L472" i="3"/>
  <c r="U472" i="3" s="1"/>
  <c r="L198" i="3"/>
  <c r="U198" i="3" s="1"/>
  <c r="L188" i="3"/>
  <c r="U188" i="3" s="1"/>
  <c r="L180" i="3"/>
  <c r="U180" i="3" s="1"/>
  <c r="L280" i="3"/>
  <c r="U280" i="3" s="1"/>
  <c r="L164" i="3"/>
  <c r="U164" i="3" s="1"/>
  <c r="L156" i="3"/>
  <c r="U156" i="3" s="1"/>
  <c r="L466" i="3"/>
  <c r="U466" i="3" s="1"/>
  <c r="L194" i="3"/>
  <c r="U194" i="3" s="1"/>
  <c r="L132" i="3"/>
  <c r="U132" i="3" s="1"/>
  <c r="L124" i="3"/>
  <c r="U124" i="3" s="1"/>
  <c r="L274" i="3"/>
  <c r="U274" i="3" s="1"/>
  <c r="L108" i="3"/>
  <c r="U108" i="3" s="1"/>
  <c r="K563" i="3"/>
  <c r="T563" i="3" s="1"/>
  <c r="K919" i="3"/>
  <c r="T919" i="3" s="1"/>
  <c r="K977" i="3"/>
  <c r="T977" i="3" s="1"/>
  <c r="K918" i="3"/>
  <c r="T918" i="3" s="1"/>
  <c r="K859" i="3"/>
  <c r="T859" i="3" s="1"/>
  <c r="K858" i="3"/>
  <c r="T858" i="3" s="1"/>
  <c r="K743" i="3"/>
  <c r="T743" i="3" s="1"/>
  <c r="K687" i="3"/>
  <c r="T687" i="3" s="1"/>
  <c r="K801" i="3"/>
  <c r="T801" i="3" s="1"/>
  <c r="K742" i="3"/>
  <c r="T742" i="3" s="1"/>
  <c r="K686" i="3"/>
  <c r="T686" i="3" s="1"/>
  <c r="K800" i="3"/>
  <c r="T800" i="3" s="1"/>
  <c r="K976" i="3"/>
  <c r="T976" i="3" s="1"/>
  <c r="K510" i="3"/>
  <c r="T510" i="3" s="1"/>
  <c r="K454" i="3"/>
  <c r="T454" i="3" s="1"/>
  <c r="K627" i="3"/>
  <c r="T627" i="3" s="1"/>
  <c r="K571" i="3"/>
  <c r="T571" i="3" s="1"/>
  <c r="K626" i="3"/>
  <c r="T626" i="3" s="1"/>
  <c r="K570" i="3"/>
  <c r="T570" i="3" s="1"/>
  <c r="K397" i="3"/>
  <c r="T397" i="3" s="1"/>
  <c r="K511" i="3"/>
  <c r="T511" i="3" s="1"/>
  <c r="K455" i="3"/>
  <c r="T455" i="3" s="1"/>
  <c r="K396" i="3"/>
  <c r="T396" i="3" s="1"/>
  <c r="I977" i="3"/>
  <c r="R977" i="3" s="1"/>
  <c r="I801" i="3"/>
  <c r="R801" i="3" s="1"/>
  <c r="I976" i="3"/>
  <c r="R976" i="3" s="1"/>
  <c r="I800" i="3"/>
  <c r="R800" i="3" s="1"/>
  <c r="I919" i="3"/>
  <c r="R919" i="3" s="1"/>
  <c r="I743" i="3"/>
  <c r="R743" i="3" s="1"/>
  <c r="I687" i="3"/>
  <c r="R687" i="3" s="1"/>
  <c r="I511" i="3"/>
  <c r="R511" i="3" s="1"/>
  <c r="I455" i="3"/>
  <c r="R455" i="3" s="1"/>
  <c r="I918" i="3"/>
  <c r="R918" i="3" s="1"/>
  <c r="I742" i="3"/>
  <c r="R742" i="3" s="1"/>
  <c r="I686" i="3"/>
  <c r="R686" i="3" s="1"/>
  <c r="I510" i="3"/>
  <c r="R510" i="3" s="1"/>
  <c r="I454" i="3"/>
  <c r="R454" i="3" s="1"/>
  <c r="I397" i="3"/>
  <c r="R397" i="3" s="1"/>
  <c r="I396" i="3"/>
  <c r="R396" i="3" s="1"/>
  <c r="I859" i="3"/>
  <c r="R859" i="3" s="1"/>
  <c r="I627" i="3"/>
  <c r="R627" i="3" s="1"/>
  <c r="I571" i="3"/>
  <c r="R571" i="3" s="1"/>
  <c r="I858" i="3"/>
  <c r="R858" i="3" s="1"/>
  <c r="I570" i="3"/>
  <c r="R570" i="3" s="1"/>
  <c r="I626" i="3"/>
  <c r="R626" i="3" s="1"/>
  <c r="P5" i="8"/>
  <c r="I1412" i="3"/>
  <c r="R1412" i="3" s="1"/>
  <c r="I1404" i="3"/>
  <c r="R1404" i="3" s="1"/>
  <c r="I1396" i="3"/>
  <c r="R1396" i="3" s="1"/>
  <c r="I1388" i="3"/>
  <c r="R1388" i="3" s="1"/>
  <c r="I1380" i="3"/>
  <c r="R1380" i="3" s="1"/>
  <c r="I1372" i="3"/>
  <c r="R1372" i="3" s="1"/>
  <c r="I1364" i="3"/>
  <c r="R1364" i="3" s="1"/>
  <c r="I1356" i="3"/>
  <c r="R1356" i="3" s="1"/>
  <c r="I1348" i="3"/>
  <c r="R1348" i="3" s="1"/>
  <c r="I1340" i="3"/>
  <c r="R1340" i="3" s="1"/>
  <c r="I1332" i="3"/>
  <c r="R1332" i="3" s="1"/>
  <c r="I1324" i="3"/>
  <c r="R1324" i="3" s="1"/>
  <c r="I1316" i="3"/>
  <c r="R1316" i="3" s="1"/>
  <c r="I1308" i="3"/>
  <c r="R1308" i="3" s="1"/>
  <c r="I1300" i="3"/>
  <c r="R1300" i="3" s="1"/>
  <c r="I1292" i="3"/>
  <c r="R1292" i="3" s="1"/>
  <c r="I1284" i="3"/>
  <c r="R1284" i="3" s="1"/>
  <c r="I1276" i="3"/>
  <c r="R1276" i="3" s="1"/>
  <c r="I1268" i="3"/>
  <c r="R1268" i="3" s="1"/>
  <c r="I1411" i="3"/>
  <c r="R1411" i="3" s="1"/>
  <c r="I1403" i="3"/>
  <c r="R1403" i="3" s="1"/>
  <c r="I1395" i="3"/>
  <c r="R1395" i="3" s="1"/>
  <c r="I1379" i="3"/>
  <c r="R1379" i="3" s="1"/>
  <c r="I1371" i="3"/>
  <c r="R1371" i="3" s="1"/>
  <c r="I1363" i="3"/>
  <c r="R1363" i="3" s="1"/>
  <c r="I1355" i="3"/>
  <c r="R1355" i="3" s="1"/>
  <c r="I1347" i="3"/>
  <c r="R1347" i="3" s="1"/>
  <c r="I1339" i="3"/>
  <c r="R1339" i="3" s="1"/>
  <c r="I1331" i="3"/>
  <c r="R1331" i="3" s="1"/>
  <c r="I1323" i="3"/>
  <c r="R1323" i="3" s="1"/>
  <c r="I1315" i="3"/>
  <c r="R1315" i="3" s="1"/>
  <c r="I1307" i="3"/>
  <c r="R1307" i="3" s="1"/>
  <c r="I1299" i="3"/>
  <c r="R1299" i="3" s="1"/>
  <c r="I1291" i="3"/>
  <c r="R1291" i="3" s="1"/>
  <c r="I1283" i="3"/>
  <c r="R1283" i="3" s="1"/>
  <c r="I1275" i="3"/>
  <c r="R1275" i="3" s="1"/>
  <c r="I1267" i="3"/>
  <c r="R1267" i="3" s="1"/>
  <c r="I1410" i="3"/>
  <c r="R1410" i="3" s="1"/>
  <c r="I1402" i="3"/>
  <c r="R1402" i="3" s="1"/>
  <c r="I1394" i="3"/>
  <c r="R1394" i="3" s="1"/>
  <c r="I1386" i="3"/>
  <c r="R1386" i="3" s="1"/>
  <c r="I1378" i="3"/>
  <c r="R1378" i="3" s="1"/>
  <c r="I1370" i="3"/>
  <c r="R1370" i="3" s="1"/>
  <c r="I1362" i="3"/>
  <c r="R1362" i="3" s="1"/>
  <c r="I1354" i="3"/>
  <c r="R1354" i="3" s="1"/>
  <c r="I1346" i="3"/>
  <c r="R1346" i="3" s="1"/>
  <c r="I1338" i="3"/>
  <c r="R1338" i="3" s="1"/>
  <c r="I1330" i="3"/>
  <c r="R1330" i="3" s="1"/>
  <c r="I1322" i="3"/>
  <c r="R1322" i="3" s="1"/>
  <c r="I1314" i="3"/>
  <c r="R1314" i="3" s="1"/>
  <c r="I1306" i="3"/>
  <c r="R1306" i="3" s="1"/>
  <c r="I1298" i="3"/>
  <c r="R1298" i="3" s="1"/>
  <c r="I1290" i="3"/>
  <c r="R1290" i="3" s="1"/>
  <c r="I1282" i="3"/>
  <c r="R1282" i="3" s="1"/>
  <c r="I1417" i="3"/>
  <c r="R1417" i="3" s="1"/>
  <c r="I1409" i="3"/>
  <c r="R1409" i="3" s="1"/>
  <c r="I1401" i="3"/>
  <c r="R1401" i="3" s="1"/>
  <c r="I1393" i="3"/>
  <c r="R1393" i="3" s="1"/>
  <c r="I1385" i="3"/>
  <c r="R1385" i="3" s="1"/>
  <c r="I1377" i="3"/>
  <c r="R1377" i="3" s="1"/>
  <c r="I1369" i="3"/>
  <c r="R1369" i="3" s="1"/>
  <c r="I1361" i="3"/>
  <c r="R1361" i="3" s="1"/>
  <c r="I1353" i="3"/>
  <c r="R1353" i="3" s="1"/>
  <c r="I1345" i="3"/>
  <c r="R1345" i="3" s="1"/>
  <c r="I1337" i="3"/>
  <c r="R1337" i="3" s="1"/>
  <c r="I1329" i="3"/>
  <c r="R1329" i="3" s="1"/>
  <c r="I1321" i="3"/>
  <c r="R1321" i="3" s="1"/>
  <c r="I1313" i="3"/>
  <c r="R1313" i="3" s="1"/>
  <c r="I1305" i="3"/>
  <c r="R1305" i="3" s="1"/>
  <c r="I1297" i="3"/>
  <c r="R1297" i="3" s="1"/>
  <c r="I1289" i="3"/>
  <c r="R1289" i="3" s="1"/>
  <c r="I1281" i="3"/>
  <c r="R1281" i="3" s="1"/>
  <c r="I1273" i="3"/>
  <c r="R1273" i="3" s="1"/>
  <c r="I1265" i="3"/>
  <c r="R1265" i="3" s="1"/>
  <c r="I1416" i="3"/>
  <c r="R1416" i="3" s="1"/>
  <c r="I1408" i="3"/>
  <c r="R1408" i="3" s="1"/>
  <c r="I1400" i="3"/>
  <c r="R1400" i="3" s="1"/>
  <c r="I1392" i="3"/>
  <c r="R1392" i="3" s="1"/>
  <c r="I1384" i="3"/>
  <c r="R1384" i="3" s="1"/>
  <c r="I1376" i="3"/>
  <c r="R1376" i="3" s="1"/>
  <c r="I1368" i="3"/>
  <c r="R1368" i="3" s="1"/>
  <c r="I1360" i="3"/>
  <c r="R1360" i="3" s="1"/>
  <c r="I1352" i="3"/>
  <c r="R1352" i="3" s="1"/>
  <c r="I1344" i="3"/>
  <c r="R1344" i="3" s="1"/>
  <c r="I1336" i="3"/>
  <c r="R1336" i="3" s="1"/>
  <c r="I1328" i="3"/>
  <c r="R1328" i="3" s="1"/>
  <c r="I1320" i="3"/>
  <c r="R1320" i="3" s="1"/>
  <c r="I1312" i="3"/>
  <c r="R1312" i="3" s="1"/>
  <c r="I1304" i="3"/>
  <c r="R1304" i="3" s="1"/>
  <c r="I1296" i="3"/>
  <c r="R1296" i="3" s="1"/>
  <c r="I1288" i="3"/>
  <c r="R1288" i="3" s="1"/>
  <c r="I1280" i="3"/>
  <c r="R1280" i="3" s="1"/>
  <c r="I1272" i="3"/>
  <c r="R1272" i="3" s="1"/>
  <c r="I1415" i="3"/>
  <c r="R1415" i="3" s="1"/>
  <c r="I1407" i="3"/>
  <c r="R1407" i="3" s="1"/>
  <c r="I1399" i="3"/>
  <c r="R1399" i="3" s="1"/>
  <c r="I1391" i="3"/>
  <c r="R1391" i="3" s="1"/>
  <c r="I1383" i="3"/>
  <c r="R1383" i="3" s="1"/>
  <c r="I1375" i="3"/>
  <c r="R1375" i="3" s="1"/>
  <c r="I1367" i="3"/>
  <c r="R1367" i="3" s="1"/>
  <c r="I1359" i="3"/>
  <c r="R1359" i="3" s="1"/>
  <c r="I1351" i="3"/>
  <c r="R1351" i="3" s="1"/>
  <c r="I1343" i="3"/>
  <c r="R1343" i="3" s="1"/>
  <c r="I1335" i="3"/>
  <c r="R1335" i="3" s="1"/>
  <c r="I1327" i="3"/>
  <c r="R1327" i="3" s="1"/>
  <c r="I1319" i="3"/>
  <c r="R1319" i="3" s="1"/>
  <c r="I1311" i="3"/>
  <c r="R1311" i="3" s="1"/>
  <c r="I1303" i="3"/>
  <c r="R1303" i="3" s="1"/>
  <c r="I1295" i="3"/>
  <c r="R1295" i="3" s="1"/>
  <c r="I1287" i="3"/>
  <c r="R1287" i="3" s="1"/>
  <c r="I1279" i="3"/>
  <c r="R1279" i="3" s="1"/>
  <c r="I1271" i="3"/>
  <c r="R1271" i="3" s="1"/>
  <c r="I1414" i="3"/>
  <c r="R1414" i="3" s="1"/>
  <c r="I1406" i="3"/>
  <c r="R1406" i="3" s="1"/>
  <c r="I1398" i="3"/>
  <c r="R1398" i="3" s="1"/>
  <c r="I1390" i="3"/>
  <c r="R1390" i="3" s="1"/>
  <c r="I1382" i="3"/>
  <c r="R1382" i="3" s="1"/>
  <c r="I1374" i="3"/>
  <c r="R1374" i="3" s="1"/>
  <c r="I1366" i="3"/>
  <c r="R1366" i="3" s="1"/>
  <c r="I1358" i="3"/>
  <c r="R1358" i="3" s="1"/>
  <c r="I1350" i="3"/>
  <c r="R1350" i="3" s="1"/>
  <c r="I1342" i="3"/>
  <c r="R1342" i="3" s="1"/>
  <c r="I1334" i="3"/>
  <c r="R1334" i="3" s="1"/>
  <c r="I1326" i="3"/>
  <c r="R1326" i="3" s="1"/>
  <c r="I1318" i="3"/>
  <c r="R1318" i="3" s="1"/>
  <c r="I1310" i="3"/>
  <c r="R1310" i="3" s="1"/>
  <c r="I1302" i="3"/>
  <c r="R1302" i="3" s="1"/>
  <c r="I1294" i="3"/>
  <c r="R1294" i="3" s="1"/>
  <c r="I1286" i="3"/>
  <c r="R1286" i="3" s="1"/>
  <c r="I1278" i="3"/>
  <c r="R1278" i="3" s="1"/>
  <c r="I1270" i="3"/>
  <c r="R1270" i="3" s="1"/>
  <c r="I1262" i="3"/>
  <c r="R1262" i="3" s="1"/>
  <c r="I1413" i="3"/>
  <c r="R1413" i="3" s="1"/>
  <c r="I1405" i="3"/>
  <c r="R1405" i="3" s="1"/>
  <c r="I1397" i="3"/>
  <c r="R1397" i="3" s="1"/>
  <c r="I1389" i="3"/>
  <c r="R1389" i="3" s="1"/>
  <c r="I1381" i="3"/>
  <c r="R1381" i="3" s="1"/>
  <c r="I1373" i="3"/>
  <c r="R1373" i="3" s="1"/>
  <c r="I1365" i="3"/>
  <c r="R1365" i="3" s="1"/>
  <c r="I1357" i="3"/>
  <c r="R1357" i="3" s="1"/>
  <c r="I1349" i="3"/>
  <c r="R1349" i="3" s="1"/>
  <c r="I1341" i="3"/>
  <c r="R1341" i="3" s="1"/>
  <c r="I1333" i="3"/>
  <c r="R1333" i="3" s="1"/>
  <c r="I1325" i="3"/>
  <c r="R1325" i="3" s="1"/>
  <c r="I1317" i="3"/>
  <c r="R1317" i="3" s="1"/>
  <c r="I1309" i="3"/>
  <c r="R1309" i="3" s="1"/>
  <c r="I1301" i="3"/>
  <c r="R1301" i="3" s="1"/>
  <c r="I1293" i="3"/>
  <c r="R1293" i="3" s="1"/>
  <c r="I1285" i="3"/>
  <c r="R1285" i="3" s="1"/>
  <c r="I1277" i="3"/>
  <c r="R1277" i="3" s="1"/>
  <c r="I1269" i="3"/>
  <c r="R1269" i="3" s="1"/>
  <c r="I1274" i="3"/>
  <c r="R1274" i="3" s="1"/>
  <c r="I1257" i="3"/>
  <c r="R1257" i="3" s="1"/>
  <c r="I1249" i="3"/>
  <c r="R1249" i="3" s="1"/>
  <c r="I1241" i="3"/>
  <c r="R1241" i="3" s="1"/>
  <c r="I1233" i="3"/>
  <c r="R1233" i="3" s="1"/>
  <c r="I1225" i="3"/>
  <c r="R1225" i="3" s="1"/>
  <c r="I1217" i="3"/>
  <c r="R1217" i="3" s="1"/>
  <c r="I1209" i="3"/>
  <c r="R1209" i="3" s="1"/>
  <c r="I1201" i="3"/>
  <c r="R1201" i="3" s="1"/>
  <c r="I1193" i="3"/>
  <c r="R1193" i="3" s="1"/>
  <c r="I1185" i="3"/>
  <c r="R1185" i="3" s="1"/>
  <c r="I1177" i="3"/>
  <c r="R1177" i="3" s="1"/>
  <c r="I1169" i="3"/>
  <c r="R1169" i="3" s="1"/>
  <c r="I1161" i="3"/>
  <c r="R1161" i="3" s="1"/>
  <c r="I1153" i="3"/>
  <c r="R1153" i="3" s="1"/>
  <c r="I1145" i="3"/>
  <c r="R1145" i="3" s="1"/>
  <c r="I1137" i="3"/>
  <c r="R1137" i="3" s="1"/>
  <c r="I1129" i="3"/>
  <c r="R1129" i="3" s="1"/>
  <c r="I1121" i="3"/>
  <c r="R1121" i="3" s="1"/>
  <c r="I1113" i="3"/>
  <c r="R1113" i="3" s="1"/>
  <c r="I1105" i="3"/>
  <c r="R1105" i="3" s="1"/>
  <c r="I1097" i="3"/>
  <c r="R1097" i="3" s="1"/>
  <c r="I1089" i="3"/>
  <c r="R1089" i="3" s="1"/>
  <c r="I1081" i="3"/>
  <c r="R1081" i="3" s="1"/>
  <c r="I1073" i="3"/>
  <c r="R1073" i="3" s="1"/>
  <c r="I1065" i="3"/>
  <c r="R1065" i="3" s="1"/>
  <c r="I1057" i="3"/>
  <c r="R1057" i="3" s="1"/>
  <c r="I1049" i="3"/>
  <c r="R1049" i="3" s="1"/>
  <c r="I1041" i="3"/>
  <c r="R1041" i="3" s="1"/>
  <c r="I1033" i="3"/>
  <c r="R1033" i="3" s="1"/>
  <c r="I947" i="3"/>
  <c r="R947" i="3" s="1"/>
  <c r="I815" i="3"/>
  <c r="R815" i="3" s="1"/>
  <c r="I683" i="3"/>
  <c r="R683" i="3" s="1"/>
  <c r="I565" i="3"/>
  <c r="R565" i="3" s="1"/>
  <c r="I993" i="3"/>
  <c r="R993" i="3" s="1"/>
  <c r="I945" i="3"/>
  <c r="R945" i="3" s="1"/>
  <c r="I813" i="3"/>
  <c r="R813" i="3" s="1"/>
  <c r="I681" i="3"/>
  <c r="R681" i="3" s="1"/>
  <c r="I563" i="3"/>
  <c r="R563" i="3" s="1"/>
  <c r="I451" i="3"/>
  <c r="R451" i="3" s="1"/>
  <c r="I921" i="3"/>
  <c r="R921" i="3" s="1"/>
  <c r="I967" i="3"/>
  <c r="R967" i="3" s="1"/>
  <c r="I841" i="3"/>
  <c r="R841" i="3" s="1"/>
  <c r="I717" i="3"/>
  <c r="R717" i="3" s="1"/>
  <c r="I597" i="3"/>
  <c r="R597" i="3" s="1"/>
  <c r="I323" i="3"/>
  <c r="R323" i="3" s="1"/>
  <c r="I865" i="3"/>
  <c r="R865" i="3" s="1"/>
  <c r="I1025" i="3"/>
  <c r="R1025" i="3" s="1"/>
  <c r="I903" i="3"/>
  <c r="R903" i="3" s="1"/>
  <c r="I777" i="3"/>
  <c r="R777" i="3" s="1"/>
  <c r="I619" i="3"/>
  <c r="R619" i="3" s="1"/>
  <c r="I817" i="3"/>
  <c r="R817" i="3" s="1"/>
  <c r="I933" i="3"/>
  <c r="R933" i="3" s="1"/>
  <c r="I797" i="3"/>
  <c r="R797" i="3" s="1"/>
  <c r="I675" i="3"/>
  <c r="R675" i="3" s="1"/>
  <c r="I557" i="3"/>
  <c r="R557" i="3" s="1"/>
  <c r="I445" i="3"/>
  <c r="R445" i="3" s="1"/>
  <c r="I745" i="3"/>
  <c r="R745" i="3" s="1"/>
  <c r="I961" i="3"/>
  <c r="R961" i="3" s="1"/>
  <c r="I835" i="3"/>
  <c r="R835" i="3" s="1"/>
  <c r="I707" i="3"/>
  <c r="R707" i="3" s="1"/>
  <c r="I589" i="3"/>
  <c r="R589" i="3" s="1"/>
  <c r="I443" i="3"/>
  <c r="R443" i="3" s="1"/>
  <c r="I689" i="3"/>
  <c r="R689" i="3" s="1"/>
  <c r="I959" i="3"/>
  <c r="R959" i="3" s="1"/>
  <c r="I833" i="3"/>
  <c r="R833" i="3" s="1"/>
  <c r="I705" i="3"/>
  <c r="R705" i="3" s="1"/>
  <c r="I585" i="3"/>
  <c r="R585" i="3" s="1"/>
  <c r="I311" i="3"/>
  <c r="R311" i="3" s="1"/>
  <c r="I633" i="3"/>
  <c r="R633" i="3" s="1"/>
  <c r="I1017" i="3"/>
  <c r="R1017" i="3" s="1"/>
  <c r="I895" i="3"/>
  <c r="R895" i="3" s="1"/>
  <c r="I763" i="3"/>
  <c r="R763" i="3" s="1"/>
  <c r="I611" i="3"/>
  <c r="R611" i="3" s="1"/>
  <c r="I309" i="3"/>
  <c r="R309" i="3" s="1"/>
  <c r="I577" i="3"/>
  <c r="R577" i="3" s="1"/>
  <c r="I1015" i="3"/>
  <c r="R1015" i="3" s="1"/>
  <c r="I893" i="3"/>
  <c r="R893" i="3" s="1"/>
  <c r="I761" i="3"/>
  <c r="R761" i="3" s="1"/>
  <c r="I609" i="3"/>
  <c r="R609" i="3" s="1"/>
  <c r="I437" i="3"/>
  <c r="R437" i="3" s="1"/>
  <c r="I513" i="3"/>
  <c r="R513" i="3" s="1"/>
  <c r="I953" i="3"/>
  <c r="R953" i="3" s="1"/>
  <c r="I821" i="3"/>
  <c r="R821" i="3" s="1"/>
  <c r="I691" i="3"/>
  <c r="R691" i="3" s="1"/>
  <c r="I569" i="3"/>
  <c r="R569" i="3" s="1"/>
  <c r="I435" i="3"/>
  <c r="R435" i="3" s="1"/>
  <c r="I457" i="3"/>
  <c r="R457" i="3" s="1"/>
  <c r="I951" i="3"/>
  <c r="R951" i="3" s="1"/>
  <c r="I819" i="3"/>
  <c r="R819" i="3" s="1"/>
  <c r="I685" i="3"/>
  <c r="R685" i="3" s="1"/>
  <c r="I567" i="3"/>
  <c r="R567" i="3" s="1"/>
  <c r="I487" i="3"/>
  <c r="R487" i="3" s="1"/>
  <c r="I239" i="3"/>
  <c r="R239" i="3" s="1"/>
  <c r="I131" i="3"/>
  <c r="R131" i="3" s="1"/>
  <c r="I393" i="3"/>
  <c r="R393" i="3" s="1"/>
  <c r="I385" i="3"/>
  <c r="R385" i="3" s="1"/>
  <c r="I377" i="3"/>
  <c r="R377" i="3" s="1"/>
  <c r="I369" i="3"/>
  <c r="R369" i="3" s="1"/>
  <c r="I361" i="3"/>
  <c r="R361" i="3" s="1"/>
  <c r="I353" i="3"/>
  <c r="R353" i="3" s="1"/>
  <c r="I345" i="3"/>
  <c r="R345" i="3" s="1"/>
  <c r="I337" i="3"/>
  <c r="R337" i="3" s="1"/>
  <c r="I329" i="3"/>
  <c r="R329" i="3" s="1"/>
  <c r="I321" i="3"/>
  <c r="R321" i="3" s="1"/>
  <c r="I295" i="3"/>
  <c r="R295" i="3" s="1"/>
  <c r="I305" i="3"/>
  <c r="R305" i="3" s="1"/>
  <c r="I297" i="3"/>
  <c r="R297" i="3" s="1"/>
  <c r="I481" i="3"/>
  <c r="R481" i="3" s="1"/>
  <c r="I205" i="3"/>
  <c r="R205" i="3" s="1"/>
  <c r="I273" i="3"/>
  <c r="R273" i="3" s="1"/>
  <c r="I265" i="3"/>
  <c r="R265" i="3" s="1"/>
  <c r="I287" i="3"/>
  <c r="R287" i="3" s="1"/>
  <c r="I249" i="3"/>
  <c r="R249" i="3" s="1"/>
  <c r="I241" i="3"/>
  <c r="R241" i="3" s="1"/>
  <c r="I475" i="3"/>
  <c r="R475" i="3" s="1"/>
  <c r="I201" i="3"/>
  <c r="R201" i="3" s="1"/>
  <c r="I217" i="3"/>
  <c r="R217" i="3" s="1"/>
  <c r="I209" i="3"/>
  <c r="R209" i="3" s="1"/>
  <c r="I283" i="3"/>
  <c r="R283" i="3" s="1"/>
  <c r="I193" i="3"/>
  <c r="R193" i="3" s="1"/>
  <c r="I185" i="3"/>
  <c r="R185" i="3" s="1"/>
  <c r="I469" i="3"/>
  <c r="R469" i="3" s="1"/>
  <c r="I197" i="3"/>
  <c r="R197" i="3" s="1"/>
  <c r="I161" i="3"/>
  <c r="R161" i="3" s="1"/>
  <c r="I153" i="3"/>
  <c r="R153" i="3" s="1"/>
  <c r="I279" i="3"/>
  <c r="R279" i="3" s="1"/>
  <c r="I137" i="3"/>
  <c r="R137" i="3" s="1"/>
  <c r="I129" i="3"/>
  <c r="R129" i="3" s="1"/>
  <c r="I459" i="3"/>
  <c r="R459" i="3" s="1"/>
  <c r="I191" i="3"/>
  <c r="R191" i="3" s="1"/>
  <c r="I105" i="3"/>
  <c r="R105" i="3" s="1"/>
  <c r="I1266" i="3"/>
  <c r="R1266" i="3" s="1"/>
  <c r="I1256" i="3"/>
  <c r="R1256" i="3" s="1"/>
  <c r="I1248" i="3"/>
  <c r="R1248" i="3" s="1"/>
  <c r="I1240" i="3"/>
  <c r="R1240" i="3" s="1"/>
  <c r="I1232" i="3"/>
  <c r="R1232" i="3" s="1"/>
  <c r="I1224" i="3"/>
  <c r="R1224" i="3" s="1"/>
  <c r="I1216" i="3"/>
  <c r="R1216" i="3" s="1"/>
  <c r="I1208" i="3"/>
  <c r="R1208" i="3" s="1"/>
  <c r="I1200" i="3"/>
  <c r="R1200" i="3" s="1"/>
  <c r="I1192" i="3"/>
  <c r="R1192" i="3" s="1"/>
  <c r="I1184" i="3"/>
  <c r="R1184" i="3" s="1"/>
  <c r="I1176" i="3"/>
  <c r="R1176" i="3" s="1"/>
  <c r="I1168" i="3"/>
  <c r="R1168" i="3" s="1"/>
  <c r="I1160" i="3"/>
  <c r="R1160" i="3" s="1"/>
  <c r="I1152" i="3"/>
  <c r="R1152" i="3" s="1"/>
  <c r="I1144" i="3"/>
  <c r="R1144" i="3" s="1"/>
  <c r="I1136" i="3"/>
  <c r="R1136" i="3" s="1"/>
  <c r="I1128" i="3"/>
  <c r="R1128" i="3" s="1"/>
  <c r="I1120" i="3"/>
  <c r="R1120" i="3" s="1"/>
  <c r="I1112" i="3"/>
  <c r="R1112" i="3" s="1"/>
  <c r="I1104" i="3"/>
  <c r="R1104" i="3" s="1"/>
  <c r="I1096" i="3"/>
  <c r="R1096" i="3" s="1"/>
  <c r="I1088" i="3"/>
  <c r="R1088" i="3" s="1"/>
  <c r="I1080" i="3"/>
  <c r="R1080" i="3" s="1"/>
  <c r="I1072" i="3"/>
  <c r="R1072" i="3" s="1"/>
  <c r="I1064" i="3"/>
  <c r="R1064" i="3" s="1"/>
  <c r="I1056" i="3"/>
  <c r="R1056" i="3" s="1"/>
  <c r="I1048" i="3"/>
  <c r="R1048" i="3" s="1"/>
  <c r="I1040" i="3"/>
  <c r="R1040" i="3" s="1"/>
  <c r="I1032" i="3"/>
  <c r="R1032" i="3" s="1"/>
  <c r="I946" i="3"/>
  <c r="R946" i="3" s="1"/>
  <c r="I814" i="3"/>
  <c r="R814" i="3" s="1"/>
  <c r="I682" i="3"/>
  <c r="R682" i="3" s="1"/>
  <c r="I564" i="3"/>
  <c r="R564" i="3" s="1"/>
  <c r="I992" i="3"/>
  <c r="R992" i="3" s="1"/>
  <c r="I944" i="3"/>
  <c r="R944" i="3" s="1"/>
  <c r="I812" i="3"/>
  <c r="R812" i="3" s="1"/>
  <c r="I680" i="3"/>
  <c r="R680" i="3" s="1"/>
  <c r="I562" i="3"/>
  <c r="R562" i="3" s="1"/>
  <c r="I450" i="3"/>
  <c r="R450" i="3" s="1"/>
  <c r="I920" i="3"/>
  <c r="R920" i="3" s="1"/>
  <c r="I966" i="3"/>
  <c r="R966" i="3" s="1"/>
  <c r="I840" i="3"/>
  <c r="R840" i="3" s="1"/>
  <c r="I716" i="3"/>
  <c r="R716" i="3" s="1"/>
  <c r="I596" i="3"/>
  <c r="R596" i="3" s="1"/>
  <c r="I322" i="3"/>
  <c r="R322" i="3" s="1"/>
  <c r="I864" i="3"/>
  <c r="R864" i="3" s="1"/>
  <c r="I1024" i="3"/>
  <c r="R1024" i="3" s="1"/>
  <c r="I902" i="3"/>
  <c r="R902" i="3" s="1"/>
  <c r="I776" i="3"/>
  <c r="R776" i="3" s="1"/>
  <c r="I618" i="3"/>
  <c r="R618" i="3" s="1"/>
  <c r="I816" i="3"/>
  <c r="R816" i="3" s="1"/>
  <c r="I932" i="3"/>
  <c r="R932" i="3" s="1"/>
  <c r="I796" i="3"/>
  <c r="R796" i="3" s="1"/>
  <c r="I674" i="3"/>
  <c r="R674" i="3" s="1"/>
  <c r="I556" i="3"/>
  <c r="R556" i="3" s="1"/>
  <c r="I444" i="3"/>
  <c r="R444" i="3" s="1"/>
  <c r="I744" i="3"/>
  <c r="R744" i="3" s="1"/>
  <c r="I960" i="3"/>
  <c r="R960" i="3" s="1"/>
  <c r="I834" i="3"/>
  <c r="R834" i="3" s="1"/>
  <c r="I706" i="3"/>
  <c r="R706" i="3" s="1"/>
  <c r="I588" i="3"/>
  <c r="R588" i="3" s="1"/>
  <c r="I442" i="3"/>
  <c r="R442" i="3" s="1"/>
  <c r="I688" i="3"/>
  <c r="R688" i="3" s="1"/>
  <c r="I958" i="3"/>
  <c r="R958" i="3" s="1"/>
  <c r="I832" i="3"/>
  <c r="R832" i="3" s="1"/>
  <c r="I704" i="3"/>
  <c r="R704" i="3" s="1"/>
  <c r="I584" i="3"/>
  <c r="R584" i="3" s="1"/>
  <c r="I310" i="3"/>
  <c r="R310" i="3" s="1"/>
  <c r="I632" i="3"/>
  <c r="R632" i="3" s="1"/>
  <c r="I1016" i="3"/>
  <c r="R1016" i="3" s="1"/>
  <c r="I894" i="3"/>
  <c r="R894" i="3" s="1"/>
  <c r="I762" i="3"/>
  <c r="R762" i="3" s="1"/>
  <c r="I610" i="3"/>
  <c r="R610" i="3" s="1"/>
  <c r="I308" i="3"/>
  <c r="R308" i="3" s="1"/>
  <c r="I576" i="3"/>
  <c r="R576" i="3" s="1"/>
  <c r="I1014" i="3"/>
  <c r="R1014" i="3" s="1"/>
  <c r="I892" i="3"/>
  <c r="R892" i="3" s="1"/>
  <c r="I760" i="3"/>
  <c r="R760" i="3" s="1"/>
  <c r="I608" i="3"/>
  <c r="R608" i="3" s="1"/>
  <c r="I436" i="3"/>
  <c r="R436" i="3" s="1"/>
  <c r="I512" i="3"/>
  <c r="R512" i="3" s="1"/>
  <c r="I952" i="3"/>
  <c r="R952" i="3" s="1"/>
  <c r="I820" i="3"/>
  <c r="R820" i="3" s="1"/>
  <c r="I690" i="3"/>
  <c r="R690" i="3" s="1"/>
  <c r="I568" i="3"/>
  <c r="R568" i="3" s="1"/>
  <c r="I434" i="3"/>
  <c r="R434" i="3" s="1"/>
  <c r="I456" i="3"/>
  <c r="R456" i="3" s="1"/>
  <c r="I950" i="3"/>
  <c r="R950" i="3" s="1"/>
  <c r="I818" i="3"/>
  <c r="R818" i="3" s="1"/>
  <c r="I684" i="3"/>
  <c r="R684" i="3" s="1"/>
  <c r="I566" i="3"/>
  <c r="R566" i="3" s="1"/>
  <c r="I486" i="3"/>
  <c r="R486" i="3" s="1"/>
  <c r="I238" i="3"/>
  <c r="R238" i="3" s="1"/>
  <c r="I130" i="3"/>
  <c r="R130" i="3" s="1"/>
  <c r="I392" i="3"/>
  <c r="R392" i="3" s="1"/>
  <c r="I384" i="3"/>
  <c r="R384" i="3" s="1"/>
  <c r="I376" i="3"/>
  <c r="R376" i="3" s="1"/>
  <c r="I368" i="3"/>
  <c r="R368" i="3" s="1"/>
  <c r="I360" i="3"/>
  <c r="R360" i="3" s="1"/>
  <c r="I352" i="3"/>
  <c r="R352" i="3" s="1"/>
  <c r="I344" i="3"/>
  <c r="R344" i="3" s="1"/>
  <c r="I336" i="3"/>
  <c r="R336" i="3" s="1"/>
  <c r="I328" i="3"/>
  <c r="R328" i="3" s="1"/>
  <c r="I320" i="3"/>
  <c r="R320" i="3" s="1"/>
  <c r="I294" i="3"/>
  <c r="R294" i="3" s="1"/>
  <c r="I304" i="3"/>
  <c r="R304" i="3" s="1"/>
  <c r="I296" i="3"/>
  <c r="R296" i="3" s="1"/>
  <c r="I480" i="3"/>
  <c r="R480" i="3" s="1"/>
  <c r="I204" i="3"/>
  <c r="R204" i="3" s="1"/>
  <c r="I272" i="3"/>
  <c r="R272" i="3" s="1"/>
  <c r="I264" i="3"/>
  <c r="R264" i="3" s="1"/>
  <c r="I286" i="3"/>
  <c r="R286" i="3" s="1"/>
  <c r="I248" i="3"/>
  <c r="R248" i="3" s="1"/>
  <c r="I240" i="3"/>
  <c r="R240" i="3" s="1"/>
  <c r="I474" i="3"/>
  <c r="R474" i="3" s="1"/>
  <c r="I200" i="3"/>
  <c r="R200" i="3" s="1"/>
  <c r="I216" i="3"/>
  <c r="R216" i="3" s="1"/>
  <c r="I208" i="3"/>
  <c r="R208" i="3" s="1"/>
  <c r="I282" i="3"/>
  <c r="R282" i="3" s="1"/>
  <c r="I192" i="3"/>
  <c r="R192" i="3" s="1"/>
  <c r="I184" i="3"/>
  <c r="R184" i="3" s="1"/>
  <c r="I468" i="3"/>
  <c r="R468" i="3" s="1"/>
  <c r="I196" i="3"/>
  <c r="R196" i="3" s="1"/>
  <c r="I160" i="3"/>
  <c r="R160" i="3" s="1"/>
  <c r="I152" i="3"/>
  <c r="R152" i="3" s="1"/>
  <c r="I278" i="3"/>
  <c r="R278" i="3" s="1"/>
  <c r="I136" i="3"/>
  <c r="R136" i="3" s="1"/>
  <c r="I128" i="3"/>
  <c r="R128" i="3" s="1"/>
  <c r="I458" i="3"/>
  <c r="R458" i="3" s="1"/>
  <c r="I190" i="3"/>
  <c r="R190" i="3" s="1"/>
  <c r="I104" i="3"/>
  <c r="R104" i="3" s="1"/>
  <c r="I1264" i="3"/>
  <c r="R1264" i="3" s="1"/>
  <c r="I1255" i="3"/>
  <c r="R1255" i="3" s="1"/>
  <c r="I1247" i="3"/>
  <c r="R1247" i="3" s="1"/>
  <c r="I1239" i="3"/>
  <c r="R1239" i="3" s="1"/>
  <c r="I1231" i="3"/>
  <c r="R1231" i="3" s="1"/>
  <c r="I1223" i="3"/>
  <c r="R1223" i="3" s="1"/>
  <c r="I1215" i="3"/>
  <c r="R1215" i="3" s="1"/>
  <c r="I1207" i="3"/>
  <c r="R1207" i="3" s="1"/>
  <c r="I1199" i="3"/>
  <c r="R1199" i="3" s="1"/>
  <c r="I1191" i="3"/>
  <c r="R1191" i="3" s="1"/>
  <c r="I1183" i="3"/>
  <c r="R1183" i="3" s="1"/>
  <c r="I1175" i="3"/>
  <c r="R1175" i="3" s="1"/>
  <c r="I1167" i="3"/>
  <c r="R1167" i="3" s="1"/>
  <c r="I1159" i="3"/>
  <c r="R1159" i="3" s="1"/>
  <c r="I1151" i="3"/>
  <c r="R1151" i="3" s="1"/>
  <c r="I1143" i="3"/>
  <c r="R1143" i="3" s="1"/>
  <c r="I1135" i="3"/>
  <c r="R1135" i="3" s="1"/>
  <c r="I1127" i="3"/>
  <c r="R1127" i="3" s="1"/>
  <c r="I1119" i="3"/>
  <c r="R1119" i="3" s="1"/>
  <c r="I1111" i="3"/>
  <c r="R1111" i="3" s="1"/>
  <c r="I1103" i="3"/>
  <c r="R1103" i="3" s="1"/>
  <c r="I1095" i="3"/>
  <c r="R1095" i="3" s="1"/>
  <c r="I1087" i="3"/>
  <c r="R1087" i="3" s="1"/>
  <c r="I1079" i="3"/>
  <c r="R1079" i="3" s="1"/>
  <c r="I1071" i="3"/>
  <c r="R1071" i="3" s="1"/>
  <c r="I1063" i="3"/>
  <c r="R1063" i="3" s="1"/>
  <c r="I1055" i="3"/>
  <c r="R1055" i="3" s="1"/>
  <c r="I1047" i="3"/>
  <c r="R1047" i="3" s="1"/>
  <c r="I1039" i="3"/>
  <c r="R1039" i="3" s="1"/>
  <c r="I1031" i="3"/>
  <c r="R1031" i="3" s="1"/>
  <c r="I909" i="3"/>
  <c r="R909" i="3" s="1"/>
  <c r="I783" i="3"/>
  <c r="R783" i="3" s="1"/>
  <c r="I625" i="3"/>
  <c r="R625" i="3" s="1"/>
  <c r="I401" i="3"/>
  <c r="R401" i="3" s="1"/>
  <c r="I983" i="3"/>
  <c r="R983" i="3" s="1"/>
  <c r="I1029" i="3"/>
  <c r="R1029" i="3" s="1"/>
  <c r="I907" i="3"/>
  <c r="R907" i="3" s="1"/>
  <c r="I781" i="3"/>
  <c r="R781" i="3" s="1"/>
  <c r="I623" i="3"/>
  <c r="R623" i="3" s="1"/>
  <c r="I935" i="3"/>
  <c r="R935" i="3" s="1"/>
  <c r="I939" i="3"/>
  <c r="R939" i="3" s="1"/>
  <c r="I805" i="3"/>
  <c r="R805" i="3" s="1"/>
  <c r="I679" i="3"/>
  <c r="R679" i="3" s="1"/>
  <c r="I561" i="3"/>
  <c r="R561" i="3" s="1"/>
  <c r="I503" i="3"/>
  <c r="R503" i="3" s="1"/>
  <c r="I261" i="3"/>
  <c r="R261" i="3" s="1"/>
  <c r="I155" i="3"/>
  <c r="R155" i="3" s="1"/>
  <c r="I1001" i="3"/>
  <c r="R1001" i="3" s="1"/>
  <c r="I871" i="3"/>
  <c r="R871" i="3" s="1"/>
  <c r="I737" i="3"/>
  <c r="R737" i="3" s="1"/>
  <c r="I831" i="3"/>
  <c r="R831" i="3" s="1"/>
  <c r="I317" i="3"/>
  <c r="R317" i="3" s="1"/>
  <c r="I807" i="3"/>
  <c r="R807" i="3" s="1"/>
  <c r="I1023" i="3"/>
  <c r="R1023" i="3" s="1"/>
  <c r="I901" i="3"/>
  <c r="R901" i="3" s="1"/>
  <c r="I775" i="3"/>
  <c r="R775" i="3" s="1"/>
  <c r="I617" i="3"/>
  <c r="R617" i="3" s="1"/>
  <c r="I759" i="3"/>
  <c r="R759" i="3" s="1"/>
  <c r="I931" i="3"/>
  <c r="R931" i="3" s="1"/>
  <c r="I795" i="3"/>
  <c r="R795" i="3" s="1"/>
  <c r="I673" i="3"/>
  <c r="R673" i="3" s="1"/>
  <c r="I555" i="3"/>
  <c r="R555" i="3" s="1"/>
  <c r="I703" i="3"/>
  <c r="R703" i="3" s="1"/>
  <c r="I923" i="3"/>
  <c r="R923" i="3" s="1"/>
  <c r="I793" i="3"/>
  <c r="R793" i="3" s="1"/>
  <c r="I671" i="3"/>
  <c r="R671" i="3" s="1"/>
  <c r="I553" i="3"/>
  <c r="R553" i="3" s="1"/>
  <c r="I495" i="3"/>
  <c r="R495" i="3" s="1"/>
  <c r="I253" i="3"/>
  <c r="R253" i="3" s="1"/>
  <c r="I143" i="3"/>
  <c r="R143" i="3" s="1"/>
  <c r="I989" i="3"/>
  <c r="R989" i="3" s="1"/>
  <c r="I853" i="3"/>
  <c r="R853" i="3" s="1"/>
  <c r="I729" i="3"/>
  <c r="R729" i="3" s="1"/>
  <c r="I599" i="3"/>
  <c r="R599" i="3" s="1"/>
  <c r="I493" i="3"/>
  <c r="R493" i="3" s="1"/>
  <c r="I251" i="3"/>
  <c r="R251" i="3" s="1"/>
  <c r="I141" i="3"/>
  <c r="R141" i="3" s="1"/>
  <c r="I981" i="3"/>
  <c r="R981" i="3" s="1"/>
  <c r="I851" i="3"/>
  <c r="R851" i="3" s="1"/>
  <c r="I727" i="3"/>
  <c r="R727" i="3" s="1"/>
  <c r="I543" i="3"/>
  <c r="R543" i="3" s="1"/>
  <c r="I527" i="3"/>
  <c r="R527" i="3" s="1"/>
  <c r="I913" i="3"/>
  <c r="R913" i="3" s="1"/>
  <c r="I787" i="3"/>
  <c r="R787" i="3" s="1"/>
  <c r="I665" i="3"/>
  <c r="R665" i="3" s="1"/>
  <c r="I547" i="3"/>
  <c r="R547" i="3" s="1"/>
  <c r="I471" i="3"/>
  <c r="R471" i="3" s="1"/>
  <c r="I911" i="3"/>
  <c r="R911" i="3" s="1"/>
  <c r="I785" i="3"/>
  <c r="R785" i="3" s="1"/>
  <c r="I663" i="3"/>
  <c r="R663" i="3" s="1"/>
  <c r="I545" i="3"/>
  <c r="R545" i="3" s="1"/>
  <c r="I433" i="3"/>
  <c r="R433" i="3" s="1"/>
  <c r="I399" i="3"/>
  <c r="R399" i="3" s="1"/>
  <c r="I391" i="3"/>
  <c r="R391" i="3" s="1"/>
  <c r="I383" i="3"/>
  <c r="R383" i="3" s="1"/>
  <c r="I375" i="3"/>
  <c r="R375" i="3" s="1"/>
  <c r="I367" i="3"/>
  <c r="R367" i="3" s="1"/>
  <c r="I359" i="3"/>
  <c r="R359" i="3" s="1"/>
  <c r="I351" i="3"/>
  <c r="R351" i="3" s="1"/>
  <c r="I343" i="3"/>
  <c r="R343" i="3" s="1"/>
  <c r="I335" i="3"/>
  <c r="R335" i="3" s="1"/>
  <c r="I661" i="3"/>
  <c r="R661" i="3" s="1"/>
  <c r="I319" i="3"/>
  <c r="R319" i="3" s="1"/>
  <c r="I233" i="3"/>
  <c r="R233" i="3" s="1"/>
  <c r="I127" i="3"/>
  <c r="R127" i="3" s="1"/>
  <c r="I539" i="3"/>
  <c r="R539" i="3" s="1"/>
  <c r="I429" i="3"/>
  <c r="R429" i="3" s="1"/>
  <c r="I183" i="3"/>
  <c r="R183" i="3" s="1"/>
  <c r="I655" i="3"/>
  <c r="R655" i="3" s="1"/>
  <c r="I263" i="3"/>
  <c r="R263" i="3" s="1"/>
  <c r="I229" i="3"/>
  <c r="R229" i="3" s="1"/>
  <c r="I119" i="3"/>
  <c r="R119" i="3" s="1"/>
  <c r="I529" i="3"/>
  <c r="R529" i="3" s="1"/>
  <c r="I423" i="3"/>
  <c r="R423" i="3" s="1"/>
  <c r="I175" i="3"/>
  <c r="R175" i="3" s="1"/>
  <c r="I645" i="3"/>
  <c r="R645" i="3" s="1"/>
  <c r="I207" i="3"/>
  <c r="R207" i="3" s="1"/>
  <c r="I225" i="3"/>
  <c r="R225" i="3" s="1"/>
  <c r="I115" i="3"/>
  <c r="R115" i="3" s="1"/>
  <c r="I523" i="3"/>
  <c r="R523" i="3" s="1"/>
  <c r="I415" i="3"/>
  <c r="R415" i="3" s="1"/>
  <c r="I171" i="3"/>
  <c r="R171" i="3" s="1"/>
  <c r="I639" i="3"/>
  <c r="R639" i="3" s="1"/>
  <c r="I151" i="3"/>
  <c r="R151" i="3" s="1"/>
  <c r="I219" i="3"/>
  <c r="R219" i="3" s="1"/>
  <c r="I111" i="3"/>
  <c r="R111" i="3" s="1"/>
  <c r="I509" i="3"/>
  <c r="R509" i="3" s="1"/>
  <c r="I1263" i="3"/>
  <c r="R1263" i="3" s="1"/>
  <c r="I1254" i="3"/>
  <c r="R1254" i="3" s="1"/>
  <c r="I1246" i="3"/>
  <c r="R1246" i="3" s="1"/>
  <c r="I1238" i="3"/>
  <c r="R1238" i="3" s="1"/>
  <c r="I1230" i="3"/>
  <c r="R1230" i="3" s="1"/>
  <c r="I1222" i="3"/>
  <c r="R1222" i="3" s="1"/>
  <c r="I1214" i="3"/>
  <c r="R1214" i="3" s="1"/>
  <c r="I1206" i="3"/>
  <c r="R1206" i="3" s="1"/>
  <c r="I1198" i="3"/>
  <c r="R1198" i="3" s="1"/>
  <c r="I1190" i="3"/>
  <c r="R1190" i="3" s="1"/>
  <c r="I1182" i="3"/>
  <c r="R1182" i="3" s="1"/>
  <c r="I1174" i="3"/>
  <c r="R1174" i="3" s="1"/>
  <c r="I1166" i="3"/>
  <c r="R1166" i="3" s="1"/>
  <c r="I1158" i="3"/>
  <c r="R1158" i="3" s="1"/>
  <c r="I1150" i="3"/>
  <c r="R1150" i="3" s="1"/>
  <c r="I1142" i="3"/>
  <c r="R1142" i="3" s="1"/>
  <c r="I1134" i="3"/>
  <c r="R1134" i="3" s="1"/>
  <c r="I1126" i="3"/>
  <c r="R1126" i="3" s="1"/>
  <c r="I1118" i="3"/>
  <c r="R1118" i="3" s="1"/>
  <c r="I1110" i="3"/>
  <c r="R1110" i="3" s="1"/>
  <c r="I1102" i="3"/>
  <c r="R1102" i="3" s="1"/>
  <c r="I1094" i="3"/>
  <c r="R1094" i="3" s="1"/>
  <c r="I1086" i="3"/>
  <c r="R1086" i="3" s="1"/>
  <c r="I1078" i="3"/>
  <c r="R1078" i="3" s="1"/>
  <c r="I1070" i="3"/>
  <c r="R1070" i="3" s="1"/>
  <c r="I1062" i="3"/>
  <c r="R1062" i="3" s="1"/>
  <c r="I1054" i="3"/>
  <c r="R1054" i="3" s="1"/>
  <c r="I1046" i="3"/>
  <c r="R1046" i="3" s="1"/>
  <c r="I1038" i="3"/>
  <c r="R1038" i="3" s="1"/>
  <c r="I1030" i="3"/>
  <c r="R1030" i="3" s="1"/>
  <c r="I908" i="3"/>
  <c r="R908" i="3" s="1"/>
  <c r="I782" i="3"/>
  <c r="R782" i="3" s="1"/>
  <c r="I624" i="3"/>
  <c r="R624" i="3" s="1"/>
  <c r="I400" i="3"/>
  <c r="R400" i="3" s="1"/>
  <c r="I982" i="3"/>
  <c r="R982" i="3" s="1"/>
  <c r="I1028" i="3"/>
  <c r="R1028" i="3" s="1"/>
  <c r="I906" i="3"/>
  <c r="R906" i="3" s="1"/>
  <c r="I780" i="3"/>
  <c r="R780" i="3" s="1"/>
  <c r="I622" i="3"/>
  <c r="R622" i="3" s="1"/>
  <c r="I934" i="3"/>
  <c r="R934" i="3" s="1"/>
  <c r="I938" i="3"/>
  <c r="R938" i="3" s="1"/>
  <c r="I804" i="3"/>
  <c r="R804" i="3" s="1"/>
  <c r="I678" i="3"/>
  <c r="R678" i="3" s="1"/>
  <c r="I560" i="3"/>
  <c r="R560" i="3" s="1"/>
  <c r="I502" i="3"/>
  <c r="R502" i="3" s="1"/>
  <c r="I260" i="3"/>
  <c r="R260" i="3" s="1"/>
  <c r="I154" i="3"/>
  <c r="R154" i="3" s="1"/>
  <c r="I1000" i="3"/>
  <c r="R1000" i="3" s="1"/>
  <c r="I870" i="3"/>
  <c r="R870" i="3" s="1"/>
  <c r="I736" i="3"/>
  <c r="R736" i="3" s="1"/>
  <c r="I830" i="3"/>
  <c r="R830" i="3" s="1"/>
  <c r="I316" i="3"/>
  <c r="R316" i="3" s="1"/>
  <c r="I806" i="3"/>
  <c r="R806" i="3" s="1"/>
  <c r="I1022" i="3"/>
  <c r="R1022" i="3" s="1"/>
  <c r="I900" i="3"/>
  <c r="R900" i="3" s="1"/>
  <c r="I774" i="3"/>
  <c r="R774" i="3" s="1"/>
  <c r="I616" i="3"/>
  <c r="R616" i="3" s="1"/>
  <c r="I758" i="3"/>
  <c r="R758" i="3" s="1"/>
  <c r="I930" i="3"/>
  <c r="R930" i="3" s="1"/>
  <c r="I794" i="3"/>
  <c r="R794" i="3" s="1"/>
  <c r="I672" i="3"/>
  <c r="R672" i="3" s="1"/>
  <c r="I554" i="3"/>
  <c r="R554" i="3" s="1"/>
  <c r="I702" i="3"/>
  <c r="R702" i="3" s="1"/>
  <c r="I922" i="3"/>
  <c r="R922" i="3" s="1"/>
  <c r="I792" i="3"/>
  <c r="R792" i="3" s="1"/>
  <c r="I670" i="3"/>
  <c r="R670" i="3" s="1"/>
  <c r="I552" i="3"/>
  <c r="R552" i="3" s="1"/>
  <c r="I494" i="3"/>
  <c r="R494" i="3" s="1"/>
  <c r="I252" i="3"/>
  <c r="R252" i="3" s="1"/>
  <c r="I142" i="3"/>
  <c r="R142" i="3" s="1"/>
  <c r="I988" i="3"/>
  <c r="R988" i="3" s="1"/>
  <c r="I852" i="3"/>
  <c r="R852" i="3" s="1"/>
  <c r="I728" i="3"/>
  <c r="R728" i="3" s="1"/>
  <c r="I598" i="3"/>
  <c r="R598" i="3" s="1"/>
  <c r="I492" i="3"/>
  <c r="R492" i="3" s="1"/>
  <c r="I250" i="3"/>
  <c r="R250" i="3" s="1"/>
  <c r="I140" i="3"/>
  <c r="R140" i="3" s="1"/>
  <c r="I980" i="3"/>
  <c r="R980" i="3" s="1"/>
  <c r="I850" i="3"/>
  <c r="R850" i="3" s="1"/>
  <c r="I726" i="3"/>
  <c r="R726" i="3" s="1"/>
  <c r="I542" i="3"/>
  <c r="R542" i="3" s="1"/>
  <c r="I526" i="3"/>
  <c r="R526" i="3" s="1"/>
  <c r="I912" i="3"/>
  <c r="R912" i="3" s="1"/>
  <c r="I786" i="3"/>
  <c r="R786" i="3" s="1"/>
  <c r="I664" i="3"/>
  <c r="R664" i="3" s="1"/>
  <c r="I546" i="3"/>
  <c r="R546" i="3" s="1"/>
  <c r="I470" i="3"/>
  <c r="R470" i="3" s="1"/>
  <c r="I910" i="3"/>
  <c r="R910" i="3" s="1"/>
  <c r="I784" i="3"/>
  <c r="R784" i="3" s="1"/>
  <c r="I662" i="3"/>
  <c r="R662" i="3" s="1"/>
  <c r="I544" i="3"/>
  <c r="R544" i="3" s="1"/>
  <c r="I432" i="3"/>
  <c r="R432" i="3" s="1"/>
  <c r="I398" i="3"/>
  <c r="R398" i="3" s="1"/>
  <c r="I390" i="3"/>
  <c r="R390" i="3" s="1"/>
  <c r="I382" i="3"/>
  <c r="R382" i="3" s="1"/>
  <c r="I374" i="3"/>
  <c r="R374" i="3" s="1"/>
  <c r="I366" i="3"/>
  <c r="R366" i="3" s="1"/>
  <c r="I358" i="3"/>
  <c r="R358" i="3" s="1"/>
  <c r="I350" i="3"/>
  <c r="R350" i="3" s="1"/>
  <c r="I342" i="3"/>
  <c r="R342" i="3" s="1"/>
  <c r="I334" i="3"/>
  <c r="R334" i="3" s="1"/>
  <c r="I660" i="3"/>
  <c r="R660" i="3" s="1"/>
  <c r="I318" i="3"/>
  <c r="R318" i="3" s="1"/>
  <c r="I232" i="3"/>
  <c r="R232" i="3" s="1"/>
  <c r="I126" i="3"/>
  <c r="R126" i="3" s="1"/>
  <c r="I538" i="3"/>
  <c r="R538" i="3" s="1"/>
  <c r="I428" i="3"/>
  <c r="R428" i="3" s="1"/>
  <c r="I182" i="3"/>
  <c r="R182" i="3" s="1"/>
  <c r="I654" i="3"/>
  <c r="R654" i="3" s="1"/>
  <c r="I262" i="3"/>
  <c r="R262" i="3" s="1"/>
  <c r="I228" i="3"/>
  <c r="R228" i="3" s="1"/>
  <c r="I118" i="3"/>
  <c r="R118" i="3" s="1"/>
  <c r="I528" i="3"/>
  <c r="R528" i="3" s="1"/>
  <c r="I422" i="3"/>
  <c r="R422" i="3" s="1"/>
  <c r="I174" i="3"/>
  <c r="R174" i="3" s="1"/>
  <c r="I644" i="3"/>
  <c r="R644" i="3" s="1"/>
  <c r="I206" i="3"/>
  <c r="R206" i="3" s="1"/>
  <c r="I224" i="3"/>
  <c r="R224" i="3" s="1"/>
  <c r="I114" i="3"/>
  <c r="R114" i="3" s="1"/>
  <c r="I522" i="3"/>
  <c r="R522" i="3" s="1"/>
  <c r="I414" i="3"/>
  <c r="R414" i="3" s="1"/>
  <c r="I170" i="3"/>
  <c r="R170" i="3" s="1"/>
  <c r="I638" i="3"/>
  <c r="R638" i="3" s="1"/>
  <c r="I150" i="3"/>
  <c r="R150" i="3" s="1"/>
  <c r="I218" i="3"/>
  <c r="R218" i="3" s="1"/>
  <c r="I110" i="3"/>
  <c r="R110" i="3" s="1"/>
  <c r="I508" i="3"/>
  <c r="R508" i="3" s="1"/>
  <c r="I408" i="3"/>
  <c r="R408" i="3" s="1"/>
  <c r="I166" i="3"/>
  <c r="R166" i="3" s="1"/>
  <c r="I1261" i="3"/>
  <c r="R1261" i="3" s="1"/>
  <c r="I1253" i="3"/>
  <c r="R1253" i="3" s="1"/>
  <c r="I1245" i="3"/>
  <c r="R1245" i="3" s="1"/>
  <c r="I1237" i="3"/>
  <c r="R1237" i="3" s="1"/>
  <c r="I1229" i="3"/>
  <c r="R1229" i="3" s="1"/>
  <c r="I1221" i="3"/>
  <c r="R1221" i="3" s="1"/>
  <c r="I1213" i="3"/>
  <c r="R1213" i="3" s="1"/>
  <c r="I1205" i="3"/>
  <c r="R1205" i="3" s="1"/>
  <c r="I1197" i="3"/>
  <c r="R1197" i="3" s="1"/>
  <c r="I1189" i="3"/>
  <c r="R1189" i="3" s="1"/>
  <c r="I1181" i="3"/>
  <c r="R1181" i="3" s="1"/>
  <c r="I1173" i="3"/>
  <c r="R1173" i="3" s="1"/>
  <c r="I1165" i="3"/>
  <c r="R1165" i="3" s="1"/>
  <c r="I1157" i="3"/>
  <c r="R1157" i="3" s="1"/>
  <c r="I1149" i="3"/>
  <c r="R1149" i="3" s="1"/>
  <c r="I1141" i="3"/>
  <c r="R1141" i="3" s="1"/>
  <c r="I1133" i="3"/>
  <c r="R1133" i="3" s="1"/>
  <c r="I1125" i="3"/>
  <c r="R1125" i="3" s="1"/>
  <c r="I1117" i="3"/>
  <c r="R1117" i="3" s="1"/>
  <c r="I1109" i="3"/>
  <c r="R1109" i="3" s="1"/>
  <c r="I1101" i="3"/>
  <c r="R1101" i="3" s="1"/>
  <c r="I1093" i="3"/>
  <c r="R1093" i="3" s="1"/>
  <c r="I1085" i="3"/>
  <c r="R1085" i="3" s="1"/>
  <c r="I1077" i="3"/>
  <c r="R1077" i="3" s="1"/>
  <c r="I1069" i="3"/>
  <c r="R1069" i="3" s="1"/>
  <c r="I1061" i="3"/>
  <c r="R1061" i="3" s="1"/>
  <c r="I1053" i="3"/>
  <c r="R1053" i="3" s="1"/>
  <c r="I1045" i="3"/>
  <c r="R1045" i="3" s="1"/>
  <c r="I1037" i="3"/>
  <c r="R1037" i="3" s="1"/>
  <c r="I1009" i="3"/>
  <c r="R1009" i="3" s="1"/>
  <c r="I879" i="3"/>
  <c r="R879" i="3" s="1"/>
  <c r="I747" i="3"/>
  <c r="R747" i="3" s="1"/>
  <c r="I1005" i="3"/>
  <c r="R1005" i="3" s="1"/>
  <c r="I507" i="3"/>
  <c r="R507" i="3" s="1"/>
  <c r="I271" i="3"/>
  <c r="R271" i="3" s="1"/>
  <c r="I163" i="3"/>
  <c r="R163" i="3" s="1"/>
  <c r="I1007" i="3"/>
  <c r="R1007" i="3" s="1"/>
  <c r="I877" i="3"/>
  <c r="R877" i="3" s="1"/>
  <c r="I741" i="3"/>
  <c r="R741" i="3" s="1"/>
  <c r="I949" i="3"/>
  <c r="R949" i="3" s="1"/>
  <c r="I327" i="3"/>
  <c r="R327" i="3" s="1"/>
  <c r="I925" i="3"/>
  <c r="R925" i="3" s="1"/>
  <c r="I1027" i="3"/>
  <c r="R1027" i="3" s="1"/>
  <c r="I905" i="3"/>
  <c r="R905" i="3" s="1"/>
  <c r="I779" i="3"/>
  <c r="R779" i="3" s="1"/>
  <c r="I621" i="3"/>
  <c r="R621" i="3" s="1"/>
  <c r="I449" i="3"/>
  <c r="R449" i="3" s="1"/>
  <c r="I861" i="3"/>
  <c r="R861" i="3" s="1"/>
  <c r="I965" i="3"/>
  <c r="R965" i="3" s="1"/>
  <c r="I839" i="3"/>
  <c r="R839" i="3" s="1"/>
  <c r="I713" i="3"/>
  <c r="R713" i="3" s="1"/>
  <c r="I595" i="3"/>
  <c r="R595" i="3" s="1"/>
  <c r="I501" i="3"/>
  <c r="R501" i="3" s="1"/>
  <c r="I259" i="3"/>
  <c r="R259" i="3" s="1"/>
  <c r="I149" i="3"/>
  <c r="R149" i="3" s="1"/>
  <c r="I997" i="3"/>
  <c r="R997" i="3" s="1"/>
  <c r="I863" i="3"/>
  <c r="R863" i="3" s="1"/>
  <c r="I735" i="3"/>
  <c r="R735" i="3" s="1"/>
  <c r="I773" i="3"/>
  <c r="R773" i="3" s="1"/>
  <c r="I315" i="3"/>
  <c r="R315" i="3" s="1"/>
  <c r="I749" i="3"/>
  <c r="R749" i="3" s="1"/>
  <c r="I1021" i="3"/>
  <c r="R1021" i="3" s="1"/>
  <c r="I899" i="3"/>
  <c r="R899" i="3" s="1"/>
  <c r="I771" i="3"/>
  <c r="R771" i="3" s="1"/>
  <c r="I615" i="3"/>
  <c r="R615" i="3" s="1"/>
  <c r="I313" i="3"/>
  <c r="R313" i="3" s="1"/>
  <c r="I693" i="3"/>
  <c r="R693" i="3" s="1"/>
  <c r="I1019" i="3"/>
  <c r="R1019" i="3" s="1"/>
  <c r="I897" i="3"/>
  <c r="R897" i="3" s="1"/>
  <c r="I769" i="3"/>
  <c r="R769" i="3" s="1"/>
  <c r="I613" i="3"/>
  <c r="R613" i="3" s="1"/>
  <c r="I441" i="3"/>
  <c r="R441" i="3" s="1"/>
  <c r="I629" i="3"/>
  <c r="R629" i="3" s="1"/>
  <c r="I957" i="3"/>
  <c r="R957" i="3" s="1"/>
  <c r="I829" i="3"/>
  <c r="R829" i="3" s="1"/>
  <c r="I701" i="3"/>
  <c r="R701" i="3" s="1"/>
  <c r="I583" i="3"/>
  <c r="R583" i="3" s="1"/>
  <c r="I439" i="3"/>
  <c r="R439" i="3" s="1"/>
  <c r="I573" i="3"/>
  <c r="R573" i="3" s="1"/>
  <c r="I955" i="3"/>
  <c r="R955" i="3" s="1"/>
  <c r="I827" i="3"/>
  <c r="R827" i="3" s="1"/>
  <c r="I699" i="3"/>
  <c r="R699" i="3" s="1"/>
  <c r="I575" i="3"/>
  <c r="R575" i="3" s="1"/>
  <c r="I307" i="3"/>
  <c r="R307" i="3" s="1"/>
  <c r="I517" i="3"/>
  <c r="R517" i="3" s="1"/>
  <c r="I1013" i="3"/>
  <c r="R1013" i="3" s="1"/>
  <c r="I889" i="3"/>
  <c r="R889" i="3" s="1"/>
  <c r="I757" i="3"/>
  <c r="R757" i="3" s="1"/>
  <c r="I607" i="3"/>
  <c r="R607" i="3" s="1"/>
  <c r="I303" i="3"/>
  <c r="R303" i="3" s="1"/>
  <c r="I461" i="3"/>
  <c r="R461" i="3" s="1"/>
  <c r="I1011" i="3"/>
  <c r="R1011" i="3" s="1"/>
  <c r="I887" i="3"/>
  <c r="R887" i="3" s="1"/>
  <c r="I755" i="3"/>
  <c r="R755" i="3" s="1"/>
  <c r="I605" i="3"/>
  <c r="R605" i="3" s="1"/>
  <c r="I413" i="3"/>
  <c r="R413" i="3" s="1"/>
  <c r="I389" i="3"/>
  <c r="R389" i="3" s="1"/>
  <c r="I381" i="3"/>
  <c r="R381" i="3" s="1"/>
  <c r="I373" i="3"/>
  <c r="R373" i="3" s="1"/>
  <c r="I365" i="3"/>
  <c r="R365" i="3" s="1"/>
  <c r="I357" i="3"/>
  <c r="R357" i="3" s="1"/>
  <c r="I349" i="3"/>
  <c r="R349" i="3" s="1"/>
  <c r="I341" i="3"/>
  <c r="R341" i="3" s="1"/>
  <c r="I333" i="3"/>
  <c r="R333" i="3" s="1"/>
  <c r="I325" i="3"/>
  <c r="R325" i="3" s="1"/>
  <c r="I485" i="3"/>
  <c r="R485" i="3" s="1"/>
  <c r="I211" i="3"/>
  <c r="R211" i="3" s="1"/>
  <c r="I301" i="3"/>
  <c r="R301" i="3" s="1"/>
  <c r="I293" i="3"/>
  <c r="R293" i="3" s="1"/>
  <c r="I289" i="3"/>
  <c r="R289" i="3" s="1"/>
  <c r="I277" i="3"/>
  <c r="R277" i="3" s="1"/>
  <c r="I269" i="3"/>
  <c r="R269" i="3" s="1"/>
  <c r="I479" i="3"/>
  <c r="R479" i="3" s="1"/>
  <c r="I203" i="3"/>
  <c r="R203" i="3" s="1"/>
  <c r="I245" i="3"/>
  <c r="R245" i="3" s="1"/>
  <c r="I237" i="3"/>
  <c r="R237" i="3" s="1"/>
  <c r="I285" i="3"/>
  <c r="R285" i="3" s="1"/>
  <c r="I221" i="3"/>
  <c r="R221" i="3" s="1"/>
  <c r="I213" i="3"/>
  <c r="R213" i="3" s="1"/>
  <c r="I473" i="3"/>
  <c r="R473" i="3" s="1"/>
  <c r="I199" i="3"/>
  <c r="R199" i="3" s="1"/>
  <c r="I189" i="3"/>
  <c r="R189" i="3" s="1"/>
  <c r="I181" i="3"/>
  <c r="R181" i="3" s="1"/>
  <c r="I281" i="3"/>
  <c r="R281" i="3" s="1"/>
  <c r="I165" i="3"/>
  <c r="R165" i="3" s="1"/>
  <c r="I157" i="3"/>
  <c r="R157" i="3" s="1"/>
  <c r="I467" i="3"/>
  <c r="R467" i="3" s="1"/>
  <c r="I195" i="3"/>
  <c r="R195" i="3" s="1"/>
  <c r="I133" i="3"/>
  <c r="R133" i="3" s="1"/>
  <c r="I125" i="3"/>
  <c r="R125" i="3" s="1"/>
  <c r="I275" i="3"/>
  <c r="R275" i="3" s="1"/>
  <c r="I109" i="3"/>
  <c r="R109" i="3" s="1"/>
  <c r="I1260" i="3"/>
  <c r="R1260" i="3" s="1"/>
  <c r="I1252" i="3"/>
  <c r="R1252" i="3" s="1"/>
  <c r="I1244" i="3"/>
  <c r="R1244" i="3" s="1"/>
  <c r="I1236" i="3"/>
  <c r="R1236" i="3" s="1"/>
  <c r="I1228" i="3"/>
  <c r="R1228" i="3" s="1"/>
  <c r="I1220" i="3"/>
  <c r="R1220" i="3" s="1"/>
  <c r="I1212" i="3"/>
  <c r="R1212" i="3" s="1"/>
  <c r="I1204" i="3"/>
  <c r="R1204" i="3" s="1"/>
  <c r="I1196" i="3"/>
  <c r="R1196" i="3" s="1"/>
  <c r="I1188" i="3"/>
  <c r="R1188" i="3" s="1"/>
  <c r="I1180" i="3"/>
  <c r="R1180" i="3" s="1"/>
  <c r="I1172" i="3"/>
  <c r="R1172" i="3" s="1"/>
  <c r="I1164" i="3"/>
  <c r="R1164" i="3" s="1"/>
  <c r="I1156" i="3"/>
  <c r="R1156" i="3" s="1"/>
  <c r="I1148" i="3"/>
  <c r="R1148" i="3" s="1"/>
  <c r="I1140" i="3"/>
  <c r="R1140" i="3" s="1"/>
  <c r="I1132" i="3"/>
  <c r="R1132" i="3" s="1"/>
  <c r="I1124" i="3"/>
  <c r="R1124" i="3" s="1"/>
  <c r="I1116" i="3"/>
  <c r="R1116" i="3" s="1"/>
  <c r="I1108" i="3"/>
  <c r="R1108" i="3" s="1"/>
  <c r="I1100" i="3"/>
  <c r="R1100" i="3" s="1"/>
  <c r="I1092" i="3"/>
  <c r="R1092" i="3" s="1"/>
  <c r="I1084" i="3"/>
  <c r="R1084" i="3" s="1"/>
  <c r="I1076" i="3"/>
  <c r="R1076" i="3" s="1"/>
  <c r="I1068" i="3"/>
  <c r="R1068" i="3" s="1"/>
  <c r="I1060" i="3"/>
  <c r="R1060" i="3" s="1"/>
  <c r="I1052" i="3"/>
  <c r="R1052" i="3" s="1"/>
  <c r="I1044" i="3"/>
  <c r="R1044" i="3" s="1"/>
  <c r="I1036" i="3"/>
  <c r="R1036" i="3" s="1"/>
  <c r="I1008" i="3"/>
  <c r="R1008" i="3" s="1"/>
  <c r="I878" i="3"/>
  <c r="R878" i="3" s="1"/>
  <c r="I746" i="3"/>
  <c r="R746" i="3" s="1"/>
  <c r="I1004" i="3"/>
  <c r="R1004" i="3" s="1"/>
  <c r="I506" i="3"/>
  <c r="R506" i="3" s="1"/>
  <c r="I270" i="3"/>
  <c r="R270" i="3" s="1"/>
  <c r="I162" i="3"/>
  <c r="R162" i="3" s="1"/>
  <c r="I1006" i="3"/>
  <c r="R1006" i="3" s="1"/>
  <c r="I876" i="3"/>
  <c r="R876" i="3" s="1"/>
  <c r="I740" i="3"/>
  <c r="R740" i="3" s="1"/>
  <c r="I948" i="3"/>
  <c r="R948" i="3" s="1"/>
  <c r="I326" i="3"/>
  <c r="R326" i="3" s="1"/>
  <c r="I924" i="3"/>
  <c r="R924" i="3" s="1"/>
  <c r="I1026" i="3"/>
  <c r="R1026" i="3" s="1"/>
  <c r="I904" i="3"/>
  <c r="R904" i="3" s="1"/>
  <c r="I778" i="3"/>
  <c r="R778" i="3" s="1"/>
  <c r="I620" i="3"/>
  <c r="R620" i="3" s="1"/>
  <c r="I448" i="3"/>
  <c r="R448" i="3" s="1"/>
  <c r="I860" i="3"/>
  <c r="R860" i="3" s="1"/>
  <c r="I964" i="3"/>
  <c r="R964" i="3" s="1"/>
  <c r="I838" i="3"/>
  <c r="R838" i="3" s="1"/>
  <c r="I712" i="3"/>
  <c r="R712" i="3" s="1"/>
  <c r="I594" i="3"/>
  <c r="R594" i="3" s="1"/>
  <c r="I500" i="3"/>
  <c r="R500" i="3" s="1"/>
  <c r="I258" i="3"/>
  <c r="R258" i="3" s="1"/>
  <c r="I148" i="3"/>
  <c r="R148" i="3" s="1"/>
  <c r="I996" i="3"/>
  <c r="R996" i="3" s="1"/>
  <c r="I862" i="3"/>
  <c r="R862" i="3" s="1"/>
  <c r="I734" i="3"/>
  <c r="R734" i="3" s="1"/>
  <c r="I772" i="3"/>
  <c r="R772" i="3" s="1"/>
  <c r="I314" i="3"/>
  <c r="R314" i="3" s="1"/>
  <c r="I748" i="3"/>
  <c r="R748" i="3" s="1"/>
  <c r="I1020" i="3"/>
  <c r="R1020" i="3" s="1"/>
  <c r="I898" i="3"/>
  <c r="R898" i="3" s="1"/>
  <c r="I770" i="3"/>
  <c r="R770" i="3" s="1"/>
  <c r="I614" i="3"/>
  <c r="R614" i="3" s="1"/>
  <c r="I312" i="3"/>
  <c r="R312" i="3" s="1"/>
  <c r="I692" i="3"/>
  <c r="R692" i="3" s="1"/>
  <c r="I1018" i="3"/>
  <c r="R1018" i="3" s="1"/>
  <c r="I896" i="3"/>
  <c r="R896" i="3" s="1"/>
  <c r="I768" i="3"/>
  <c r="R768" i="3" s="1"/>
  <c r="I612" i="3"/>
  <c r="R612" i="3" s="1"/>
  <c r="I440" i="3"/>
  <c r="R440" i="3" s="1"/>
  <c r="I628" i="3"/>
  <c r="R628" i="3" s="1"/>
  <c r="I956" i="3"/>
  <c r="R956" i="3" s="1"/>
  <c r="I828" i="3"/>
  <c r="R828" i="3" s="1"/>
  <c r="I700" i="3"/>
  <c r="R700" i="3" s="1"/>
  <c r="I582" i="3"/>
  <c r="R582" i="3" s="1"/>
  <c r="I438" i="3"/>
  <c r="R438" i="3" s="1"/>
  <c r="I572" i="3"/>
  <c r="R572" i="3" s="1"/>
  <c r="I954" i="3"/>
  <c r="R954" i="3" s="1"/>
  <c r="I826" i="3"/>
  <c r="R826" i="3" s="1"/>
  <c r="I698" i="3"/>
  <c r="R698" i="3" s="1"/>
  <c r="I574" i="3"/>
  <c r="R574" i="3" s="1"/>
  <c r="I306" i="3"/>
  <c r="R306" i="3" s="1"/>
  <c r="I516" i="3"/>
  <c r="R516" i="3" s="1"/>
  <c r="I1012" i="3"/>
  <c r="R1012" i="3" s="1"/>
  <c r="I888" i="3"/>
  <c r="R888" i="3" s="1"/>
  <c r="I756" i="3"/>
  <c r="R756" i="3" s="1"/>
  <c r="I606" i="3"/>
  <c r="R606" i="3" s="1"/>
  <c r="I302" i="3"/>
  <c r="R302" i="3" s="1"/>
  <c r="I460" i="3"/>
  <c r="R460" i="3" s="1"/>
  <c r="I1010" i="3"/>
  <c r="R1010" i="3" s="1"/>
  <c r="I886" i="3"/>
  <c r="R886" i="3" s="1"/>
  <c r="I754" i="3"/>
  <c r="R754" i="3" s="1"/>
  <c r="I604" i="3"/>
  <c r="R604" i="3" s="1"/>
  <c r="I412" i="3"/>
  <c r="R412" i="3" s="1"/>
  <c r="I388" i="3"/>
  <c r="R388" i="3" s="1"/>
  <c r="I380" i="3"/>
  <c r="R380" i="3" s="1"/>
  <c r="I372" i="3"/>
  <c r="R372" i="3" s="1"/>
  <c r="I364" i="3"/>
  <c r="R364" i="3" s="1"/>
  <c r="I356" i="3"/>
  <c r="R356" i="3" s="1"/>
  <c r="I348" i="3"/>
  <c r="R348" i="3" s="1"/>
  <c r="I340" i="3"/>
  <c r="R340" i="3" s="1"/>
  <c r="I332" i="3"/>
  <c r="R332" i="3" s="1"/>
  <c r="I324" i="3"/>
  <c r="R324" i="3" s="1"/>
  <c r="I484" i="3"/>
  <c r="R484" i="3" s="1"/>
  <c r="I210" i="3"/>
  <c r="R210" i="3" s="1"/>
  <c r="I300" i="3"/>
  <c r="R300" i="3" s="1"/>
  <c r="I292" i="3"/>
  <c r="R292" i="3" s="1"/>
  <c r="I288" i="3"/>
  <c r="R288" i="3" s="1"/>
  <c r="I276" i="3"/>
  <c r="R276" i="3" s="1"/>
  <c r="I268" i="3"/>
  <c r="R268" i="3" s="1"/>
  <c r="I478" i="3"/>
  <c r="R478" i="3" s="1"/>
  <c r="I202" i="3"/>
  <c r="R202" i="3" s="1"/>
  <c r="I244" i="3"/>
  <c r="R244" i="3" s="1"/>
  <c r="I236" i="3"/>
  <c r="R236" i="3" s="1"/>
  <c r="I284" i="3"/>
  <c r="R284" i="3" s="1"/>
  <c r="I220" i="3"/>
  <c r="R220" i="3" s="1"/>
  <c r="I212" i="3"/>
  <c r="R212" i="3" s="1"/>
  <c r="I472" i="3"/>
  <c r="R472" i="3" s="1"/>
  <c r="I198" i="3"/>
  <c r="R198" i="3" s="1"/>
  <c r="I188" i="3"/>
  <c r="R188" i="3" s="1"/>
  <c r="I180" i="3"/>
  <c r="R180" i="3" s="1"/>
  <c r="I280" i="3"/>
  <c r="R280" i="3" s="1"/>
  <c r="I164" i="3"/>
  <c r="R164" i="3" s="1"/>
  <c r="I156" i="3"/>
  <c r="R156" i="3" s="1"/>
  <c r="I466" i="3"/>
  <c r="R466" i="3" s="1"/>
  <c r="I194" i="3"/>
  <c r="R194" i="3" s="1"/>
  <c r="I132" i="3"/>
  <c r="R132" i="3" s="1"/>
  <c r="I124" i="3"/>
  <c r="R124" i="3" s="1"/>
  <c r="I274" i="3"/>
  <c r="R274" i="3" s="1"/>
  <c r="I1259" i="3"/>
  <c r="R1259" i="3" s="1"/>
  <c r="I1251" i="3"/>
  <c r="R1251" i="3" s="1"/>
  <c r="I1243" i="3"/>
  <c r="R1243" i="3" s="1"/>
  <c r="I1235" i="3"/>
  <c r="R1235" i="3" s="1"/>
  <c r="I1227" i="3"/>
  <c r="R1227" i="3" s="1"/>
  <c r="I1219" i="3"/>
  <c r="R1219" i="3" s="1"/>
  <c r="I1211" i="3"/>
  <c r="R1211" i="3" s="1"/>
  <c r="I1203" i="3"/>
  <c r="R1203" i="3" s="1"/>
  <c r="I1195" i="3"/>
  <c r="R1195" i="3" s="1"/>
  <c r="I1187" i="3"/>
  <c r="R1187" i="3" s="1"/>
  <c r="I1179" i="3"/>
  <c r="R1179" i="3" s="1"/>
  <c r="I1171" i="3"/>
  <c r="R1171" i="3" s="1"/>
  <c r="I1163" i="3"/>
  <c r="R1163" i="3" s="1"/>
  <c r="I1155" i="3"/>
  <c r="R1155" i="3" s="1"/>
  <c r="I1147" i="3"/>
  <c r="R1147" i="3" s="1"/>
  <c r="I1139" i="3"/>
  <c r="R1139" i="3" s="1"/>
  <c r="I1131" i="3"/>
  <c r="R1131" i="3" s="1"/>
  <c r="I1123" i="3"/>
  <c r="R1123" i="3" s="1"/>
  <c r="I1115" i="3"/>
  <c r="R1115" i="3" s="1"/>
  <c r="I1107" i="3"/>
  <c r="R1107" i="3" s="1"/>
  <c r="I1099" i="3"/>
  <c r="R1099" i="3" s="1"/>
  <c r="I1091" i="3"/>
  <c r="R1091" i="3" s="1"/>
  <c r="I1083" i="3"/>
  <c r="R1083" i="3" s="1"/>
  <c r="I1075" i="3"/>
  <c r="R1075" i="3" s="1"/>
  <c r="I1067" i="3"/>
  <c r="R1067" i="3" s="1"/>
  <c r="I1059" i="3"/>
  <c r="R1059" i="3" s="1"/>
  <c r="I1051" i="3"/>
  <c r="R1051" i="3" s="1"/>
  <c r="I1043" i="3"/>
  <c r="R1043" i="3" s="1"/>
  <c r="I1035" i="3"/>
  <c r="R1035" i="3" s="1"/>
  <c r="I971" i="3"/>
  <c r="R971" i="3" s="1"/>
  <c r="I845" i="3"/>
  <c r="R845" i="3" s="1"/>
  <c r="I721" i="3"/>
  <c r="R721" i="3" s="1"/>
  <c r="I603" i="3"/>
  <c r="R603" i="3" s="1"/>
  <c r="I453" i="3"/>
  <c r="R453" i="3" s="1"/>
  <c r="I979" i="3"/>
  <c r="R979" i="3" s="1"/>
  <c r="I969" i="3"/>
  <c r="R969" i="3" s="1"/>
  <c r="I843" i="3"/>
  <c r="R843" i="3" s="1"/>
  <c r="I719" i="3"/>
  <c r="R719" i="3" s="1"/>
  <c r="I601" i="3"/>
  <c r="R601" i="3" s="1"/>
  <c r="I505" i="3"/>
  <c r="R505" i="3" s="1"/>
  <c r="I267" i="3"/>
  <c r="R267" i="3" s="1"/>
  <c r="I159" i="3"/>
  <c r="R159" i="3" s="1"/>
  <c r="I1003" i="3"/>
  <c r="R1003" i="3" s="1"/>
  <c r="I873" i="3"/>
  <c r="R873" i="3" s="1"/>
  <c r="I739" i="3"/>
  <c r="R739" i="3" s="1"/>
  <c r="I891" i="3"/>
  <c r="R891" i="3" s="1"/>
  <c r="I875" i="3"/>
  <c r="R875" i="3" s="1"/>
  <c r="I937" i="3"/>
  <c r="R937" i="3" s="1"/>
  <c r="I799" i="3"/>
  <c r="R799" i="3" s="1"/>
  <c r="I677" i="3"/>
  <c r="R677" i="3" s="1"/>
  <c r="I559" i="3"/>
  <c r="R559" i="3" s="1"/>
  <c r="I447" i="3"/>
  <c r="R447" i="3" s="1"/>
  <c r="I803" i="3"/>
  <c r="R803" i="3" s="1"/>
  <c r="I963" i="3"/>
  <c r="R963" i="3" s="1"/>
  <c r="I837" i="3"/>
  <c r="R837" i="3" s="1"/>
  <c r="I711" i="3"/>
  <c r="R711" i="3" s="1"/>
  <c r="I591" i="3"/>
  <c r="R591" i="3" s="1"/>
  <c r="I499" i="3"/>
  <c r="R499" i="3" s="1"/>
  <c r="I257" i="3"/>
  <c r="R257" i="3" s="1"/>
  <c r="I147" i="3"/>
  <c r="R147" i="3" s="1"/>
  <c r="I995" i="3"/>
  <c r="R995" i="3" s="1"/>
  <c r="I857" i="3"/>
  <c r="R857" i="3" s="1"/>
  <c r="I733" i="3"/>
  <c r="R733" i="3" s="1"/>
  <c r="I715" i="3"/>
  <c r="R715" i="3" s="1"/>
  <c r="I497" i="3"/>
  <c r="R497" i="3" s="1"/>
  <c r="I255" i="3"/>
  <c r="R255" i="3" s="1"/>
  <c r="I145" i="3"/>
  <c r="R145" i="3" s="1"/>
  <c r="I991" i="3"/>
  <c r="R991" i="3" s="1"/>
  <c r="I855" i="3"/>
  <c r="R855" i="3" s="1"/>
  <c r="I731" i="3"/>
  <c r="R731" i="3" s="1"/>
  <c r="I659" i="3"/>
  <c r="R659" i="3" s="1"/>
  <c r="I643" i="3"/>
  <c r="R643" i="3" s="1"/>
  <c r="I917" i="3"/>
  <c r="R917" i="3" s="1"/>
  <c r="I791" i="3"/>
  <c r="R791" i="3" s="1"/>
  <c r="I669" i="3"/>
  <c r="R669" i="3" s="1"/>
  <c r="I551" i="3"/>
  <c r="R551" i="3" s="1"/>
  <c r="I587" i="3"/>
  <c r="R587" i="3" s="1"/>
  <c r="I915" i="3"/>
  <c r="R915" i="3" s="1"/>
  <c r="I789" i="3"/>
  <c r="R789" i="3" s="1"/>
  <c r="I667" i="3"/>
  <c r="R667" i="3" s="1"/>
  <c r="I549" i="3"/>
  <c r="R549" i="3" s="1"/>
  <c r="I491" i="3"/>
  <c r="R491" i="3" s="1"/>
  <c r="I247" i="3"/>
  <c r="R247" i="3" s="1"/>
  <c r="I139" i="3"/>
  <c r="R139" i="3" s="1"/>
  <c r="I975" i="3"/>
  <c r="R975" i="3" s="1"/>
  <c r="I849" i="3"/>
  <c r="R849" i="3" s="1"/>
  <c r="I725" i="3"/>
  <c r="R725" i="3" s="1"/>
  <c r="I483" i="3"/>
  <c r="R483" i="3" s="1"/>
  <c r="I489" i="3"/>
  <c r="R489" i="3" s="1"/>
  <c r="I243" i="3"/>
  <c r="R243" i="3" s="1"/>
  <c r="I135" i="3"/>
  <c r="R135" i="3" s="1"/>
  <c r="I973" i="3"/>
  <c r="R973" i="3" s="1"/>
  <c r="I847" i="3"/>
  <c r="R847" i="3" s="1"/>
  <c r="I723" i="3"/>
  <c r="R723" i="3" s="1"/>
  <c r="I427" i="3"/>
  <c r="R427" i="3" s="1"/>
  <c r="I299" i="3"/>
  <c r="R299" i="3" s="1"/>
  <c r="I403" i="3"/>
  <c r="R403" i="3" s="1"/>
  <c r="I395" i="3"/>
  <c r="R395" i="3" s="1"/>
  <c r="I387" i="3"/>
  <c r="R387" i="3" s="1"/>
  <c r="I379" i="3"/>
  <c r="R379" i="3" s="1"/>
  <c r="I371" i="3"/>
  <c r="R371" i="3" s="1"/>
  <c r="I363" i="3"/>
  <c r="R363" i="3" s="1"/>
  <c r="I355" i="3"/>
  <c r="R355" i="3" s="1"/>
  <c r="I347" i="3"/>
  <c r="R347" i="3" s="1"/>
  <c r="I339" i="3"/>
  <c r="R339" i="3" s="1"/>
  <c r="I331" i="3"/>
  <c r="R331" i="3" s="1"/>
  <c r="I541" i="3"/>
  <c r="R541" i="3" s="1"/>
  <c r="I431" i="3"/>
  <c r="R431" i="3" s="1"/>
  <c r="I187" i="3"/>
  <c r="R187" i="3" s="1"/>
  <c r="I657" i="3"/>
  <c r="R657" i="3" s="1"/>
  <c r="I291" i="3"/>
  <c r="R291" i="3" s="1"/>
  <c r="I231" i="3"/>
  <c r="R231" i="3" s="1"/>
  <c r="I121" i="3"/>
  <c r="R121" i="3" s="1"/>
  <c r="I531" i="3"/>
  <c r="R531" i="3" s="1"/>
  <c r="I425" i="3"/>
  <c r="R425" i="3" s="1"/>
  <c r="I177" i="3"/>
  <c r="R177" i="3" s="1"/>
  <c r="I647" i="3"/>
  <c r="R647" i="3" s="1"/>
  <c r="I235" i="3"/>
  <c r="R235" i="3" s="1"/>
  <c r="I227" i="3"/>
  <c r="R227" i="3" s="1"/>
  <c r="I117" i="3"/>
  <c r="R117" i="3" s="1"/>
  <c r="I525" i="3"/>
  <c r="R525" i="3" s="1"/>
  <c r="I417" i="3"/>
  <c r="R417" i="3" s="1"/>
  <c r="I173" i="3"/>
  <c r="R173" i="3" s="1"/>
  <c r="I641" i="3"/>
  <c r="R641" i="3" s="1"/>
  <c r="I179" i="3"/>
  <c r="R179" i="3" s="1"/>
  <c r="I223" i="3"/>
  <c r="R223" i="3" s="1"/>
  <c r="I113" i="3"/>
  <c r="R113" i="3" s="1"/>
  <c r="I515" i="3"/>
  <c r="R515" i="3" s="1"/>
  <c r="I411" i="3"/>
  <c r="R411" i="3" s="1"/>
  <c r="I169" i="3"/>
  <c r="R169" i="3" s="1"/>
  <c r="I631" i="3"/>
  <c r="R631" i="3" s="1"/>
  <c r="I123" i="3"/>
  <c r="R123" i="3" s="1"/>
  <c r="I215" i="3"/>
  <c r="R215" i="3" s="1"/>
  <c r="I1258" i="3"/>
  <c r="R1258" i="3" s="1"/>
  <c r="I1194" i="3"/>
  <c r="R1194" i="3" s="1"/>
  <c r="I1130" i="3"/>
  <c r="R1130" i="3" s="1"/>
  <c r="I1066" i="3"/>
  <c r="R1066" i="3" s="1"/>
  <c r="I602" i="3"/>
  <c r="R602" i="3" s="1"/>
  <c r="I504" i="3"/>
  <c r="R504" i="3" s="1"/>
  <c r="I874" i="3"/>
  <c r="R874" i="3" s="1"/>
  <c r="I146" i="3"/>
  <c r="R146" i="3" s="1"/>
  <c r="I990" i="3"/>
  <c r="R990" i="3" s="1"/>
  <c r="I916" i="3"/>
  <c r="R916" i="3" s="1"/>
  <c r="I788" i="3"/>
  <c r="R788" i="3" s="1"/>
  <c r="I724" i="3"/>
  <c r="R724" i="3" s="1"/>
  <c r="I426" i="3"/>
  <c r="R426" i="3" s="1"/>
  <c r="I362" i="3"/>
  <c r="R362" i="3" s="1"/>
  <c r="I656" i="3"/>
  <c r="R656" i="3" s="1"/>
  <c r="I234" i="3"/>
  <c r="R234" i="3" s="1"/>
  <c r="I222" i="3"/>
  <c r="R222" i="3" s="1"/>
  <c r="I214" i="3"/>
  <c r="R214" i="3" s="1"/>
  <c r="I1250" i="3"/>
  <c r="R1250" i="3" s="1"/>
  <c r="I1186" i="3"/>
  <c r="R1186" i="3" s="1"/>
  <c r="I1122" i="3"/>
  <c r="R1122" i="3" s="1"/>
  <c r="I1058" i="3"/>
  <c r="R1058" i="3" s="1"/>
  <c r="I452" i="3"/>
  <c r="R452" i="3" s="1"/>
  <c r="I266" i="3"/>
  <c r="R266" i="3" s="1"/>
  <c r="I802" i="3"/>
  <c r="R802" i="3" s="1"/>
  <c r="I994" i="3"/>
  <c r="R994" i="3" s="1"/>
  <c r="I854" i="3"/>
  <c r="R854" i="3" s="1"/>
  <c r="I790" i="3"/>
  <c r="R790" i="3" s="1"/>
  <c r="I666" i="3"/>
  <c r="R666" i="3" s="1"/>
  <c r="I482" i="3"/>
  <c r="R482" i="3" s="1"/>
  <c r="I354" i="3"/>
  <c r="R354" i="3" s="1"/>
  <c r="I290" i="3"/>
  <c r="R290" i="3" s="1"/>
  <c r="I226" i="3"/>
  <c r="R226" i="3" s="1"/>
  <c r="I112" i="3"/>
  <c r="R112" i="3" s="1"/>
  <c r="I167" i="3"/>
  <c r="R167" i="3" s="1"/>
  <c r="I1242" i="3"/>
  <c r="R1242" i="3" s="1"/>
  <c r="I1178" i="3"/>
  <c r="R1178" i="3" s="1"/>
  <c r="I1114" i="3"/>
  <c r="R1114" i="3" s="1"/>
  <c r="I1050" i="3"/>
  <c r="R1050" i="3" s="1"/>
  <c r="I158" i="3"/>
  <c r="R158" i="3" s="1"/>
  <c r="I962" i="3"/>
  <c r="R962" i="3" s="1"/>
  <c r="I856" i="3"/>
  <c r="R856" i="3" s="1"/>
  <c r="I730" i="3"/>
  <c r="R730" i="3" s="1"/>
  <c r="I668" i="3"/>
  <c r="R668" i="3" s="1"/>
  <c r="I548" i="3"/>
  <c r="R548" i="3" s="1"/>
  <c r="I488" i="3"/>
  <c r="R488" i="3" s="1"/>
  <c r="I298" i="3"/>
  <c r="R298" i="3" s="1"/>
  <c r="I346" i="3"/>
  <c r="R346" i="3" s="1"/>
  <c r="I230" i="3"/>
  <c r="R230" i="3" s="1"/>
  <c r="I116" i="3"/>
  <c r="R116" i="3" s="1"/>
  <c r="I514" i="3"/>
  <c r="R514" i="3" s="1"/>
  <c r="I108" i="3"/>
  <c r="R108" i="3" s="1"/>
  <c r="I1234" i="3"/>
  <c r="R1234" i="3" s="1"/>
  <c r="I1170" i="3"/>
  <c r="R1170" i="3" s="1"/>
  <c r="I1106" i="3"/>
  <c r="R1106" i="3" s="1"/>
  <c r="I1042" i="3"/>
  <c r="R1042" i="3" s="1"/>
  <c r="I978" i="3"/>
  <c r="R978" i="3" s="1"/>
  <c r="I1002" i="3"/>
  <c r="R1002" i="3" s="1"/>
  <c r="I936" i="3"/>
  <c r="R936" i="3" s="1"/>
  <c r="I836" i="3"/>
  <c r="R836" i="3" s="1"/>
  <c r="I732" i="3"/>
  <c r="R732" i="3" s="1"/>
  <c r="I658" i="3"/>
  <c r="R658" i="3" s="1"/>
  <c r="I550" i="3"/>
  <c r="R550" i="3" s="1"/>
  <c r="I490" i="3"/>
  <c r="R490" i="3" s="1"/>
  <c r="I242" i="3"/>
  <c r="R242" i="3" s="1"/>
  <c r="I402" i="3"/>
  <c r="R402" i="3" s="1"/>
  <c r="I338" i="3"/>
  <c r="R338" i="3" s="1"/>
  <c r="I120" i="3"/>
  <c r="R120" i="3" s="1"/>
  <c r="I524" i="3"/>
  <c r="R524" i="3" s="1"/>
  <c r="I410" i="3"/>
  <c r="R410" i="3" s="1"/>
  <c r="I1226" i="3"/>
  <c r="R1226" i="3" s="1"/>
  <c r="I1162" i="3"/>
  <c r="R1162" i="3" s="1"/>
  <c r="I1098" i="3"/>
  <c r="R1098" i="3" s="1"/>
  <c r="I1034" i="3"/>
  <c r="R1034" i="3" s="1"/>
  <c r="I968" i="3"/>
  <c r="R968" i="3" s="1"/>
  <c r="I872" i="3"/>
  <c r="R872" i="3" s="1"/>
  <c r="I798" i="3"/>
  <c r="R798" i="3" s="1"/>
  <c r="I710" i="3"/>
  <c r="R710" i="3" s="1"/>
  <c r="I714" i="3"/>
  <c r="R714" i="3" s="1"/>
  <c r="I586" i="3"/>
  <c r="R586" i="3" s="1"/>
  <c r="I246" i="3"/>
  <c r="R246" i="3" s="1"/>
  <c r="I134" i="3"/>
  <c r="R134" i="3" s="1"/>
  <c r="I394" i="3"/>
  <c r="R394" i="3" s="1"/>
  <c r="I330" i="3"/>
  <c r="R330" i="3" s="1"/>
  <c r="I530" i="3"/>
  <c r="R530" i="3" s="1"/>
  <c r="I416" i="3"/>
  <c r="R416" i="3" s="1"/>
  <c r="I168" i="3"/>
  <c r="R168" i="3" s="1"/>
  <c r="I1218" i="3"/>
  <c r="R1218" i="3" s="1"/>
  <c r="I1154" i="3"/>
  <c r="R1154" i="3" s="1"/>
  <c r="I1090" i="3"/>
  <c r="R1090" i="3" s="1"/>
  <c r="I970" i="3"/>
  <c r="R970" i="3" s="1"/>
  <c r="I842" i="3"/>
  <c r="R842" i="3" s="1"/>
  <c r="I738" i="3"/>
  <c r="R738" i="3" s="1"/>
  <c r="I676" i="3"/>
  <c r="R676" i="3" s="1"/>
  <c r="I590" i="3"/>
  <c r="R590" i="3" s="1"/>
  <c r="I496" i="3"/>
  <c r="R496" i="3" s="1"/>
  <c r="I642" i="3"/>
  <c r="R642" i="3" s="1"/>
  <c r="I138" i="3"/>
  <c r="R138" i="3" s="1"/>
  <c r="I972" i="3"/>
  <c r="R972" i="3" s="1"/>
  <c r="I386" i="3"/>
  <c r="R386" i="3" s="1"/>
  <c r="I540" i="3"/>
  <c r="R540" i="3" s="1"/>
  <c r="I424" i="3"/>
  <c r="R424" i="3" s="1"/>
  <c r="I172" i="3"/>
  <c r="R172" i="3" s="1"/>
  <c r="I630" i="3"/>
  <c r="R630" i="3" s="1"/>
  <c r="I1210" i="3"/>
  <c r="R1210" i="3" s="1"/>
  <c r="I1146" i="3"/>
  <c r="R1146" i="3" s="1"/>
  <c r="I1082" i="3"/>
  <c r="R1082" i="3" s="1"/>
  <c r="I844" i="3"/>
  <c r="R844" i="3" s="1"/>
  <c r="I718" i="3"/>
  <c r="R718" i="3" s="1"/>
  <c r="I890" i="3"/>
  <c r="R890" i="3" s="1"/>
  <c r="I558" i="3"/>
  <c r="R558" i="3" s="1"/>
  <c r="I498" i="3"/>
  <c r="R498" i="3" s="1"/>
  <c r="I254" i="3"/>
  <c r="R254" i="3" s="1"/>
  <c r="I974" i="3"/>
  <c r="R974" i="3" s="1"/>
  <c r="I846" i="3"/>
  <c r="R846" i="3" s="1"/>
  <c r="I378" i="3"/>
  <c r="R378" i="3" s="1"/>
  <c r="I430" i="3"/>
  <c r="R430" i="3" s="1"/>
  <c r="I176" i="3"/>
  <c r="R176" i="3" s="1"/>
  <c r="I640" i="3"/>
  <c r="R640" i="3" s="1"/>
  <c r="I122" i="3"/>
  <c r="R122" i="3" s="1"/>
  <c r="I1202" i="3"/>
  <c r="R1202" i="3" s="1"/>
  <c r="I1138" i="3"/>
  <c r="R1138" i="3" s="1"/>
  <c r="I1074" i="3"/>
  <c r="R1074" i="3" s="1"/>
  <c r="I720" i="3"/>
  <c r="R720" i="3" s="1"/>
  <c r="I600" i="3"/>
  <c r="R600" i="3" s="1"/>
  <c r="I446" i="3"/>
  <c r="R446" i="3" s="1"/>
  <c r="I256" i="3"/>
  <c r="R256" i="3" s="1"/>
  <c r="I144" i="3"/>
  <c r="R144" i="3" s="1"/>
  <c r="I914" i="3"/>
  <c r="R914" i="3" s="1"/>
  <c r="I848" i="3"/>
  <c r="R848" i="3" s="1"/>
  <c r="I722" i="3"/>
  <c r="R722" i="3" s="1"/>
  <c r="I370" i="3"/>
  <c r="R370" i="3" s="1"/>
  <c r="I186" i="3"/>
  <c r="R186" i="3" s="1"/>
  <c r="I646" i="3"/>
  <c r="R646" i="3" s="1"/>
  <c r="I178" i="3"/>
  <c r="R178" i="3" s="1"/>
  <c r="I409" i="3"/>
  <c r="R409" i="3" s="1"/>
  <c r="M1417" i="3"/>
  <c r="V1417" i="3" s="1"/>
  <c r="M1409" i="3"/>
  <c r="V1409" i="3" s="1"/>
  <c r="M1401" i="3"/>
  <c r="V1401" i="3" s="1"/>
  <c r="M1393" i="3"/>
  <c r="V1393" i="3" s="1"/>
  <c r="M1385" i="3"/>
  <c r="V1385" i="3" s="1"/>
  <c r="M1377" i="3"/>
  <c r="V1377" i="3" s="1"/>
  <c r="M1369" i="3"/>
  <c r="V1369" i="3" s="1"/>
  <c r="M1361" i="3"/>
  <c r="V1361" i="3" s="1"/>
  <c r="M1353" i="3"/>
  <c r="V1353" i="3" s="1"/>
  <c r="M1345" i="3"/>
  <c r="V1345" i="3" s="1"/>
  <c r="M1337" i="3"/>
  <c r="V1337" i="3" s="1"/>
  <c r="M1329" i="3"/>
  <c r="V1329" i="3" s="1"/>
  <c r="M1321" i="3"/>
  <c r="V1321" i="3" s="1"/>
  <c r="M1313" i="3"/>
  <c r="V1313" i="3" s="1"/>
  <c r="M1305" i="3"/>
  <c r="V1305" i="3" s="1"/>
  <c r="M1297" i="3"/>
  <c r="V1297" i="3" s="1"/>
  <c r="M1289" i="3"/>
  <c r="V1289" i="3" s="1"/>
  <c r="M1281" i="3"/>
  <c r="V1281" i="3" s="1"/>
  <c r="M1273" i="3"/>
  <c r="V1273" i="3" s="1"/>
  <c r="M1265" i="3"/>
  <c r="V1265" i="3" s="1"/>
  <c r="M1257" i="3"/>
  <c r="V1257" i="3" s="1"/>
  <c r="M1249" i="3"/>
  <c r="V1249" i="3" s="1"/>
  <c r="M1241" i="3"/>
  <c r="V1241" i="3" s="1"/>
  <c r="M1233" i="3"/>
  <c r="V1233" i="3" s="1"/>
  <c r="M1225" i="3"/>
  <c r="V1225" i="3" s="1"/>
  <c r="M1217" i="3"/>
  <c r="V1217" i="3" s="1"/>
  <c r="M1209" i="3"/>
  <c r="V1209" i="3" s="1"/>
  <c r="M1201" i="3"/>
  <c r="V1201" i="3" s="1"/>
  <c r="M1414" i="3"/>
  <c r="V1414" i="3" s="1"/>
  <c r="M1406" i="3"/>
  <c r="V1406" i="3" s="1"/>
  <c r="M1398" i="3"/>
  <c r="V1398" i="3" s="1"/>
  <c r="M1390" i="3"/>
  <c r="V1390" i="3" s="1"/>
  <c r="M1382" i="3"/>
  <c r="V1382" i="3" s="1"/>
  <c r="M1374" i="3"/>
  <c r="V1374" i="3" s="1"/>
  <c r="M1366" i="3"/>
  <c r="V1366" i="3" s="1"/>
  <c r="M1358" i="3"/>
  <c r="V1358" i="3" s="1"/>
  <c r="M1350" i="3"/>
  <c r="V1350" i="3" s="1"/>
  <c r="M1342" i="3"/>
  <c r="V1342" i="3" s="1"/>
  <c r="M1334" i="3"/>
  <c r="V1334" i="3" s="1"/>
  <c r="M1326" i="3"/>
  <c r="V1326" i="3" s="1"/>
  <c r="M1318" i="3"/>
  <c r="V1318" i="3" s="1"/>
  <c r="M1310" i="3"/>
  <c r="V1310" i="3" s="1"/>
  <c r="M1302" i="3"/>
  <c r="V1302" i="3" s="1"/>
  <c r="M1294" i="3"/>
  <c r="V1294" i="3" s="1"/>
  <c r="M1286" i="3"/>
  <c r="V1286" i="3" s="1"/>
  <c r="M1278" i="3"/>
  <c r="V1278" i="3" s="1"/>
  <c r="M1270" i="3"/>
  <c r="V1270" i="3" s="1"/>
  <c r="M1262" i="3"/>
  <c r="V1262" i="3" s="1"/>
  <c r="M1254" i="3"/>
  <c r="V1254" i="3" s="1"/>
  <c r="M1246" i="3"/>
  <c r="V1246" i="3" s="1"/>
  <c r="M1238" i="3"/>
  <c r="V1238" i="3" s="1"/>
  <c r="M1230" i="3"/>
  <c r="V1230" i="3" s="1"/>
  <c r="M1222" i="3"/>
  <c r="V1222" i="3" s="1"/>
  <c r="M1214" i="3"/>
  <c r="V1214" i="3" s="1"/>
  <c r="M1206" i="3"/>
  <c r="V1206" i="3" s="1"/>
  <c r="M1198" i="3"/>
  <c r="V1198" i="3" s="1"/>
  <c r="M1411" i="3"/>
  <c r="V1411" i="3" s="1"/>
  <c r="M1403" i="3"/>
  <c r="V1403" i="3" s="1"/>
  <c r="M1395" i="3"/>
  <c r="V1395" i="3" s="1"/>
  <c r="M1387" i="3"/>
  <c r="V1387" i="3" s="1"/>
  <c r="M1379" i="3"/>
  <c r="V1379" i="3" s="1"/>
  <c r="M1371" i="3"/>
  <c r="V1371" i="3" s="1"/>
  <c r="M1363" i="3"/>
  <c r="V1363" i="3" s="1"/>
  <c r="M1355" i="3"/>
  <c r="V1355" i="3" s="1"/>
  <c r="M1347" i="3"/>
  <c r="V1347" i="3" s="1"/>
  <c r="M1339" i="3"/>
  <c r="V1339" i="3" s="1"/>
  <c r="M1331" i="3"/>
  <c r="V1331" i="3" s="1"/>
  <c r="M1323" i="3"/>
  <c r="V1323" i="3" s="1"/>
  <c r="M1315" i="3"/>
  <c r="V1315" i="3" s="1"/>
  <c r="M1307" i="3"/>
  <c r="V1307" i="3" s="1"/>
  <c r="M1299" i="3"/>
  <c r="V1299" i="3" s="1"/>
  <c r="M1291" i="3"/>
  <c r="V1291" i="3" s="1"/>
  <c r="M1283" i="3"/>
  <c r="V1283" i="3" s="1"/>
  <c r="M1275" i="3"/>
  <c r="V1275" i="3" s="1"/>
  <c r="M1267" i="3"/>
  <c r="V1267" i="3" s="1"/>
  <c r="M1259" i="3"/>
  <c r="V1259" i="3" s="1"/>
  <c r="M1251" i="3"/>
  <c r="V1251" i="3" s="1"/>
  <c r="M1243" i="3"/>
  <c r="V1243" i="3" s="1"/>
  <c r="M1235" i="3"/>
  <c r="V1235" i="3" s="1"/>
  <c r="M1227" i="3"/>
  <c r="V1227" i="3" s="1"/>
  <c r="M1219" i="3"/>
  <c r="V1219" i="3" s="1"/>
  <c r="M1211" i="3"/>
  <c r="V1211" i="3" s="1"/>
  <c r="M1416" i="3"/>
  <c r="V1416" i="3" s="1"/>
  <c r="M1408" i="3"/>
  <c r="V1408" i="3" s="1"/>
  <c r="M1400" i="3"/>
  <c r="V1400" i="3" s="1"/>
  <c r="M1392" i="3"/>
  <c r="V1392" i="3" s="1"/>
  <c r="M1384" i="3"/>
  <c r="V1384" i="3" s="1"/>
  <c r="M1376" i="3"/>
  <c r="V1376" i="3" s="1"/>
  <c r="M1368" i="3"/>
  <c r="V1368" i="3" s="1"/>
  <c r="M1360" i="3"/>
  <c r="V1360" i="3" s="1"/>
  <c r="M1352" i="3"/>
  <c r="V1352" i="3" s="1"/>
  <c r="M1344" i="3"/>
  <c r="V1344" i="3" s="1"/>
  <c r="M1336" i="3"/>
  <c r="V1336" i="3" s="1"/>
  <c r="M1328" i="3"/>
  <c r="V1328" i="3" s="1"/>
  <c r="M1320" i="3"/>
  <c r="V1320" i="3" s="1"/>
  <c r="M1312" i="3"/>
  <c r="V1312" i="3" s="1"/>
  <c r="M1304" i="3"/>
  <c r="V1304" i="3" s="1"/>
  <c r="M1296" i="3"/>
  <c r="V1296" i="3" s="1"/>
  <c r="M1288" i="3"/>
  <c r="V1288" i="3" s="1"/>
  <c r="M1280" i="3"/>
  <c r="V1280" i="3" s="1"/>
  <c r="M1272" i="3"/>
  <c r="V1272" i="3" s="1"/>
  <c r="M1264" i="3"/>
  <c r="V1264" i="3" s="1"/>
  <c r="M1256" i="3"/>
  <c r="V1256" i="3" s="1"/>
  <c r="M1248" i="3"/>
  <c r="V1248" i="3" s="1"/>
  <c r="M1240" i="3"/>
  <c r="V1240" i="3" s="1"/>
  <c r="M1232" i="3"/>
  <c r="V1232" i="3" s="1"/>
  <c r="M1224" i="3"/>
  <c r="V1224" i="3" s="1"/>
  <c r="M1216" i="3"/>
  <c r="V1216" i="3" s="1"/>
  <c r="M1208" i="3"/>
  <c r="V1208" i="3" s="1"/>
  <c r="M1200" i="3"/>
  <c r="V1200" i="3" s="1"/>
  <c r="M1192" i="3"/>
  <c r="V1192" i="3" s="1"/>
  <c r="M1410" i="3"/>
  <c r="V1410" i="3" s="1"/>
  <c r="M1402" i="3"/>
  <c r="V1402" i="3" s="1"/>
  <c r="M1394" i="3"/>
  <c r="V1394" i="3" s="1"/>
  <c r="M1386" i="3"/>
  <c r="V1386" i="3" s="1"/>
  <c r="M1378" i="3"/>
  <c r="V1378" i="3" s="1"/>
  <c r="M1370" i="3"/>
  <c r="V1370" i="3" s="1"/>
  <c r="M1362" i="3"/>
  <c r="V1362" i="3" s="1"/>
  <c r="M1354" i="3"/>
  <c r="V1354" i="3" s="1"/>
  <c r="M1346" i="3"/>
  <c r="V1346" i="3" s="1"/>
  <c r="M1338" i="3"/>
  <c r="V1338" i="3" s="1"/>
  <c r="M1330" i="3"/>
  <c r="V1330" i="3" s="1"/>
  <c r="M1322" i="3"/>
  <c r="V1322" i="3" s="1"/>
  <c r="M1314" i="3"/>
  <c r="V1314" i="3" s="1"/>
  <c r="M1306" i="3"/>
  <c r="V1306" i="3" s="1"/>
  <c r="M1415" i="3"/>
  <c r="V1415" i="3" s="1"/>
  <c r="M1407" i="3"/>
  <c r="V1407" i="3" s="1"/>
  <c r="M1399" i="3"/>
  <c r="V1399" i="3" s="1"/>
  <c r="M1391" i="3"/>
  <c r="V1391" i="3" s="1"/>
  <c r="M1383" i="3"/>
  <c r="V1383" i="3" s="1"/>
  <c r="M1375" i="3"/>
  <c r="V1375" i="3" s="1"/>
  <c r="M1367" i="3"/>
  <c r="V1367" i="3" s="1"/>
  <c r="M1359" i="3"/>
  <c r="V1359" i="3" s="1"/>
  <c r="M1351" i="3"/>
  <c r="V1351" i="3" s="1"/>
  <c r="M1343" i="3"/>
  <c r="V1343" i="3" s="1"/>
  <c r="M1335" i="3"/>
  <c r="V1335" i="3" s="1"/>
  <c r="M1327" i="3"/>
  <c r="V1327" i="3" s="1"/>
  <c r="M1319" i="3"/>
  <c r="V1319" i="3" s="1"/>
  <c r="M1311" i="3"/>
  <c r="V1311" i="3" s="1"/>
  <c r="M1303" i="3"/>
  <c r="V1303" i="3" s="1"/>
  <c r="M1295" i="3"/>
  <c r="V1295" i="3" s="1"/>
  <c r="M1287" i="3"/>
  <c r="V1287" i="3" s="1"/>
  <c r="M1279" i="3"/>
  <c r="V1279" i="3" s="1"/>
  <c r="M1271" i="3"/>
  <c r="V1271" i="3" s="1"/>
  <c r="M1263" i="3"/>
  <c r="V1263" i="3" s="1"/>
  <c r="M1255" i="3"/>
  <c r="V1255" i="3" s="1"/>
  <c r="M1247" i="3"/>
  <c r="V1247" i="3" s="1"/>
  <c r="M1239" i="3"/>
  <c r="V1239" i="3" s="1"/>
  <c r="M1231" i="3"/>
  <c r="V1231" i="3" s="1"/>
  <c r="M1223" i="3"/>
  <c r="V1223" i="3" s="1"/>
  <c r="M1215" i="3"/>
  <c r="V1215" i="3" s="1"/>
  <c r="M1207" i="3"/>
  <c r="V1207" i="3" s="1"/>
  <c r="M1199" i="3"/>
  <c r="V1199" i="3" s="1"/>
  <c r="M1191" i="3"/>
  <c r="V1191" i="3" s="1"/>
  <c r="M1412" i="3"/>
  <c r="V1412" i="3" s="1"/>
  <c r="M1404" i="3"/>
  <c r="V1404" i="3" s="1"/>
  <c r="M1396" i="3"/>
  <c r="V1396" i="3" s="1"/>
  <c r="M1388" i="3"/>
  <c r="V1388" i="3" s="1"/>
  <c r="M1380" i="3"/>
  <c r="V1380" i="3" s="1"/>
  <c r="M1372" i="3"/>
  <c r="V1372" i="3" s="1"/>
  <c r="M1413" i="3"/>
  <c r="V1413" i="3" s="1"/>
  <c r="M1348" i="3"/>
  <c r="V1348" i="3" s="1"/>
  <c r="M1316" i="3"/>
  <c r="V1316" i="3" s="1"/>
  <c r="M1282" i="3"/>
  <c r="V1282" i="3" s="1"/>
  <c r="M1268" i="3"/>
  <c r="V1268" i="3" s="1"/>
  <c r="M1253" i="3"/>
  <c r="V1253" i="3" s="1"/>
  <c r="M1218" i="3"/>
  <c r="V1218" i="3" s="1"/>
  <c r="M1194" i="3"/>
  <c r="V1194" i="3" s="1"/>
  <c r="M1185" i="3"/>
  <c r="V1185" i="3" s="1"/>
  <c r="M1177" i="3"/>
  <c r="V1177" i="3" s="1"/>
  <c r="M1169" i="3"/>
  <c r="V1169" i="3" s="1"/>
  <c r="M1161" i="3"/>
  <c r="V1161" i="3" s="1"/>
  <c r="M1153" i="3"/>
  <c r="V1153" i="3" s="1"/>
  <c r="M1145" i="3"/>
  <c r="V1145" i="3" s="1"/>
  <c r="M1137" i="3"/>
  <c r="V1137" i="3" s="1"/>
  <c r="M1129" i="3"/>
  <c r="V1129" i="3" s="1"/>
  <c r="M1121" i="3"/>
  <c r="V1121" i="3" s="1"/>
  <c r="M1113" i="3"/>
  <c r="V1113" i="3" s="1"/>
  <c r="M1105" i="3"/>
  <c r="V1105" i="3" s="1"/>
  <c r="M1097" i="3"/>
  <c r="V1097" i="3" s="1"/>
  <c r="M1089" i="3"/>
  <c r="V1089" i="3" s="1"/>
  <c r="M1081" i="3"/>
  <c r="V1081" i="3" s="1"/>
  <c r="M1073" i="3"/>
  <c r="V1073" i="3" s="1"/>
  <c r="M1065" i="3"/>
  <c r="V1065" i="3" s="1"/>
  <c r="M1057" i="3"/>
  <c r="V1057" i="3" s="1"/>
  <c r="M1049" i="3"/>
  <c r="V1049" i="3" s="1"/>
  <c r="M1041" i="3"/>
  <c r="V1041" i="3" s="1"/>
  <c r="M1033" i="3"/>
  <c r="V1033" i="3" s="1"/>
  <c r="M1389" i="3"/>
  <c r="V1389" i="3" s="1"/>
  <c r="M1357" i="3"/>
  <c r="V1357" i="3" s="1"/>
  <c r="M1325" i="3"/>
  <c r="V1325" i="3" s="1"/>
  <c r="M1274" i="3"/>
  <c r="V1274" i="3" s="1"/>
  <c r="M1260" i="3"/>
  <c r="V1260" i="3" s="1"/>
  <c r="M1245" i="3"/>
  <c r="V1245" i="3" s="1"/>
  <c r="M1210" i="3"/>
  <c r="V1210" i="3" s="1"/>
  <c r="M1204" i="3"/>
  <c r="V1204" i="3" s="1"/>
  <c r="M1190" i="3"/>
  <c r="V1190" i="3" s="1"/>
  <c r="M1182" i="3"/>
  <c r="V1182" i="3" s="1"/>
  <c r="M1174" i="3"/>
  <c r="V1174" i="3" s="1"/>
  <c r="M1166" i="3"/>
  <c r="V1166" i="3" s="1"/>
  <c r="M1158" i="3"/>
  <c r="V1158" i="3" s="1"/>
  <c r="M1150" i="3"/>
  <c r="V1150" i="3" s="1"/>
  <c r="M1142" i="3"/>
  <c r="V1142" i="3" s="1"/>
  <c r="M1134" i="3"/>
  <c r="V1134" i="3" s="1"/>
  <c r="M1126" i="3"/>
  <c r="V1126" i="3" s="1"/>
  <c r="M1118" i="3"/>
  <c r="V1118" i="3" s="1"/>
  <c r="M1110" i="3"/>
  <c r="V1110" i="3" s="1"/>
  <c r="M1102" i="3"/>
  <c r="V1102" i="3" s="1"/>
  <c r="M1094" i="3"/>
  <c r="V1094" i="3" s="1"/>
  <c r="M1086" i="3"/>
  <c r="V1086" i="3" s="1"/>
  <c r="M1078" i="3"/>
  <c r="V1078" i="3" s="1"/>
  <c r="M1070" i="3"/>
  <c r="V1070" i="3" s="1"/>
  <c r="M1062" i="3"/>
  <c r="V1062" i="3" s="1"/>
  <c r="M1054" i="3"/>
  <c r="V1054" i="3" s="1"/>
  <c r="M1046" i="3"/>
  <c r="V1046" i="3" s="1"/>
  <c r="M1038" i="3"/>
  <c r="V1038" i="3" s="1"/>
  <c r="M1356" i="3"/>
  <c r="V1356" i="3" s="1"/>
  <c r="M1324" i="3"/>
  <c r="V1324" i="3" s="1"/>
  <c r="M1266" i="3"/>
  <c r="V1266" i="3" s="1"/>
  <c r="M1252" i="3"/>
  <c r="V1252" i="3" s="1"/>
  <c r="M1237" i="3"/>
  <c r="V1237" i="3" s="1"/>
  <c r="M1203" i="3"/>
  <c r="V1203" i="3" s="1"/>
  <c r="M1193" i="3"/>
  <c r="V1193" i="3" s="1"/>
  <c r="M1187" i="3"/>
  <c r="V1187" i="3" s="1"/>
  <c r="M1179" i="3"/>
  <c r="V1179" i="3" s="1"/>
  <c r="M1171" i="3"/>
  <c r="V1171" i="3" s="1"/>
  <c r="M1163" i="3"/>
  <c r="V1163" i="3" s="1"/>
  <c r="M1155" i="3"/>
  <c r="V1155" i="3" s="1"/>
  <c r="M1147" i="3"/>
  <c r="V1147" i="3" s="1"/>
  <c r="M1139" i="3"/>
  <c r="V1139" i="3" s="1"/>
  <c r="M1131" i="3"/>
  <c r="V1131" i="3" s="1"/>
  <c r="M1123" i="3"/>
  <c r="V1123" i="3" s="1"/>
  <c r="M1115" i="3"/>
  <c r="V1115" i="3" s="1"/>
  <c r="M1107" i="3"/>
  <c r="V1107" i="3" s="1"/>
  <c r="M1099" i="3"/>
  <c r="V1099" i="3" s="1"/>
  <c r="M1091" i="3"/>
  <c r="V1091" i="3" s="1"/>
  <c r="M1083" i="3"/>
  <c r="V1083" i="3" s="1"/>
  <c r="M1075" i="3"/>
  <c r="V1075" i="3" s="1"/>
  <c r="M1067" i="3"/>
  <c r="V1067" i="3" s="1"/>
  <c r="M1059" i="3"/>
  <c r="V1059" i="3" s="1"/>
  <c r="M1051" i="3"/>
  <c r="V1051" i="3" s="1"/>
  <c r="M1043" i="3"/>
  <c r="V1043" i="3" s="1"/>
  <c r="M1405" i="3"/>
  <c r="V1405" i="3" s="1"/>
  <c r="M1365" i="3"/>
  <c r="V1365" i="3" s="1"/>
  <c r="M1333" i="3"/>
  <c r="V1333" i="3" s="1"/>
  <c r="M1301" i="3"/>
  <c r="V1301" i="3" s="1"/>
  <c r="M1293" i="3"/>
  <c r="V1293" i="3" s="1"/>
  <c r="M1258" i="3"/>
  <c r="V1258" i="3" s="1"/>
  <c r="M1244" i="3"/>
  <c r="V1244" i="3" s="1"/>
  <c r="M1229" i="3"/>
  <c r="V1229" i="3" s="1"/>
  <c r="M1197" i="3"/>
  <c r="V1197" i="3" s="1"/>
  <c r="M1184" i="3"/>
  <c r="V1184" i="3" s="1"/>
  <c r="M1176" i="3"/>
  <c r="V1176" i="3" s="1"/>
  <c r="M1168" i="3"/>
  <c r="V1168" i="3" s="1"/>
  <c r="M1160" i="3"/>
  <c r="V1160" i="3" s="1"/>
  <c r="M1152" i="3"/>
  <c r="V1152" i="3" s="1"/>
  <c r="M1144" i="3"/>
  <c r="V1144" i="3" s="1"/>
  <c r="M1136" i="3"/>
  <c r="V1136" i="3" s="1"/>
  <c r="M1128" i="3"/>
  <c r="V1128" i="3" s="1"/>
  <c r="M1120" i="3"/>
  <c r="V1120" i="3" s="1"/>
  <c r="M1112" i="3"/>
  <c r="V1112" i="3" s="1"/>
  <c r="M1104" i="3"/>
  <c r="V1104" i="3" s="1"/>
  <c r="M1096" i="3"/>
  <c r="V1096" i="3" s="1"/>
  <c r="M1088" i="3"/>
  <c r="V1088" i="3" s="1"/>
  <c r="M1080" i="3"/>
  <c r="V1080" i="3" s="1"/>
  <c r="M1072" i="3"/>
  <c r="V1072" i="3" s="1"/>
  <c r="M1064" i="3"/>
  <c r="V1064" i="3" s="1"/>
  <c r="M1056" i="3"/>
  <c r="V1056" i="3" s="1"/>
  <c r="M1048" i="3"/>
  <c r="V1048" i="3" s="1"/>
  <c r="M1040" i="3"/>
  <c r="V1040" i="3" s="1"/>
  <c r="M1032" i="3"/>
  <c r="V1032" i="3" s="1"/>
  <c r="M1381" i="3"/>
  <c r="V1381" i="3" s="1"/>
  <c r="M1364" i="3"/>
  <c r="V1364" i="3" s="1"/>
  <c r="M1332" i="3"/>
  <c r="V1332" i="3" s="1"/>
  <c r="M1300" i="3"/>
  <c r="V1300" i="3" s="1"/>
  <c r="M1285" i="3"/>
  <c r="V1285" i="3" s="1"/>
  <c r="M1250" i="3"/>
  <c r="V1250" i="3" s="1"/>
  <c r="M1236" i="3"/>
  <c r="V1236" i="3" s="1"/>
  <c r="M1221" i="3"/>
  <c r="V1221" i="3" s="1"/>
  <c r="M1202" i="3"/>
  <c r="V1202" i="3" s="1"/>
  <c r="M1189" i="3"/>
  <c r="V1189" i="3" s="1"/>
  <c r="M1181" i="3"/>
  <c r="V1181" i="3" s="1"/>
  <c r="M1173" i="3"/>
  <c r="V1173" i="3" s="1"/>
  <c r="M1165" i="3"/>
  <c r="V1165" i="3" s="1"/>
  <c r="M1157" i="3"/>
  <c r="V1157" i="3" s="1"/>
  <c r="M1149" i="3"/>
  <c r="V1149" i="3" s="1"/>
  <c r="M1141" i="3"/>
  <c r="V1141" i="3" s="1"/>
  <c r="M1133" i="3"/>
  <c r="V1133" i="3" s="1"/>
  <c r="M1125" i="3"/>
  <c r="V1125" i="3" s="1"/>
  <c r="M1117" i="3"/>
  <c r="V1117" i="3" s="1"/>
  <c r="M1109" i="3"/>
  <c r="V1109" i="3" s="1"/>
  <c r="M1101" i="3"/>
  <c r="V1101" i="3" s="1"/>
  <c r="M1093" i="3"/>
  <c r="V1093" i="3" s="1"/>
  <c r="M1085" i="3"/>
  <c r="V1085" i="3" s="1"/>
  <c r="M1077" i="3"/>
  <c r="V1077" i="3" s="1"/>
  <c r="M1069" i="3"/>
  <c r="V1069" i="3" s="1"/>
  <c r="M1061" i="3"/>
  <c r="V1061" i="3" s="1"/>
  <c r="M1053" i="3"/>
  <c r="V1053" i="3" s="1"/>
  <c r="M1045" i="3"/>
  <c r="V1045" i="3" s="1"/>
  <c r="M1037" i="3"/>
  <c r="V1037" i="3" s="1"/>
  <c r="M1341" i="3"/>
  <c r="V1341" i="3" s="1"/>
  <c r="M1309" i="3"/>
  <c r="V1309" i="3" s="1"/>
  <c r="M1292" i="3"/>
  <c r="V1292" i="3" s="1"/>
  <c r="M1277" i="3"/>
  <c r="V1277" i="3" s="1"/>
  <c r="M1242" i="3"/>
  <c r="V1242" i="3" s="1"/>
  <c r="M1228" i="3"/>
  <c r="V1228" i="3" s="1"/>
  <c r="M1213" i="3"/>
  <c r="V1213" i="3" s="1"/>
  <c r="M1196" i="3"/>
  <c r="V1196" i="3" s="1"/>
  <c r="M1186" i="3"/>
  <c r="V1186" i="3" s="1"/>
  <c r="M1178" i="3"/>
  <c r="V1178" i="3" s="1"/>
  <c r="M1170" i="3"/>
  <c r="V1170" i="3" s="1"/>
  <c r="M1162" i="3"/>
  <c r="V1162" i="3" s="1"/>
  <c r="M1154" i="3"/>
  <c r="V1154" i="3" s="1"/>
  <c r="M1146" i="3"/>
  <c r="V1146" i="3" s="1"/>
  <c r="M1138" i="3"/>
  <c r="V1138" i="3" s="1"/>
  <c r="M1130" i="3"/>
  <c r="V1130" i="3" s="1"/>
  <c r="M1122" i="3"/>
  <c r="V1122" i="3" s="1"/>
  <c r="M1114" i="3"/>
  <c r="V1114" i="3" s="1"/>
  <c r="M1106" i="3"/>
  <c r="V1106" i="3" s="1"/>
  <c r="M1098" i="3"/>
  <c r="V1098" i="3" s="1"/>
  <c r="M1090" i="3"/>
  <c r="V1090" i="3" s="1"/>
  <c r="M1082" i="3"/>
  <c r="V1082" i="3" s="1"/>
  <c r="M1074" i="3"/>
  <c r="V1074" i="3" s="1"/>
  <c r="M1066" i="3"/>
  <c r="V1066" i="3" s="1"/>
  <c r="M1058" i="3"/>
  <c r="V1058" i="3" s="1"/>
  <c r="M1050" i="3"/>
  <c r="V1050" i="3" s="1"/>
  <c r="M1042" i="3"/>
  <c r="V1042" i="3" s="1"/>
  <c r="M1034" i="3"/>
  <c r="V1034" i="3" s="1"/>
  <c r="M1397" i="3"/>
  <c r="V1397" i="3" s="1"/>
  <c r="M1340" i="3"/>
  <c r="V1340" i="3" s="1"/>
  <c r="M1308" i="3"/>
  <c r="V1308" i="3" s="1"/>
  <c r="M1298" i="3"/>
  <c r="V1298" i="3" s="1"/>
  <c r="M1284" i="3"/>
  <c r="V1284" i="3" s="1"/>
  <c r="M1269" i="3"/>
  <c r="V1269" i="3" s="1"/>
  <c r="M1234" i="3"/>
  <c r="V1234" i="3" s="1"/>
  <c r="M1220" i="3"/>
  <c r="V1220" i="3" s="1"/>
  <c r="M1195" i="3"/>
  <c r="V1195" i="3" s="1"/>
  <c r="M1183" i="3"/>
  <c r="V1183" i="3" s="1"/>
  <c r="M1175" i="3"/>
  <c r="V1175" i="3" s="1"/>
  <c r="M1167" i="3"/>
  <c r="V1167" i="3" s="1"/>
  <c r="M1159" i="3"/>
  <c r="V1159" i="3" s="1"/>
  <c r="M1151" i="3"/>
  <c r="V1151" i="3" s="1"/>
  <c r="M1143" i="3"/>
  <c r="V1143" i="3" s="1"/>
  <c r="M1135" i="3"/>
  <c r="V1135" i="3" s="1"/>
  <c r="M1127" i="3"/>
  <c r="V1127" i="3" s="1"/>
  <c r="M1119" i="3"/>
  <c r="V1119" i="3" s="1"/>
  <c r="M1111" i="3"/>
  <c r="V1111" i="3" s="1"/>
  <c r="M1103" i="3"/>
  <c r="V1103" i="3" s="1"/>
  <c r="M1095" i="3"/>
  <c r="V1095" i="3" s="1"/>
  <c r="M1087" i="3"/>
  <c r="V1087" i="3" s="1"/>
  <c r="M1079" i="3"/>
  <c r="V1079" i="3" s="1"/>
  <c r="M1071" i="3"/>
  <c r="V1071" i="3" s="1"/>
  <c r="M1063" i="3"/>
  <c r="V1063" i="3" s="1"/>
  <c r="M1055" i="3"/>
  <c r="V1055" i="3" s="1"/>
  <c r="M1047" i="3"/>
  <c r="V1047" i="3" s="1"/>
  <c r="M1039" i="3"/>
  <c r="V1039" i="3" s="1"/>
  <c r="M1031" i="3"/>
  <c r="V1031" i="3" s="1"/>
  <c r="M1148" i="3"/>
  <c r="V1148" i="3" s="1"/>
  <c r="M1084" i="3"/>
  <c r="V1084" i="3" s="1"/>
  <c r="M947" i="3"/>
  <c r="V947" i="3" s="1"/>
  <c r="M815" i="3"/>
  <c r="V815" i="3" s="1"/>
  <c r="M683" i="3"/>
  <c r="V683" i="3" s="1"/>
  <c r="M565" i="3"/>
  <c r="V565" i="3" s="1"/>
  <c r="M993" i="3"/>
  <c r="V993" i="3" s="1"/>
  <c r="M945" i="3"/>
  <c r="V945" i="3" s="1"/>
  <c r="M813" i="3"/>
  <c r="V813" i="3" s="1"/>
  <c r="M681" i="3"/>
  <c r="V681" i="3" s="1"/>
  <c r="M563" i="3"/>
  <c r="V563" i="3" s="1"/>
  <c r="M451" i="3"/>
  <c r="V451" i="3" s="1"/>
  <c r="M921" i="3"/>
  <c r="V921" i="3" s="1"/>
  <c r="M967" i="3"/>
  <c r="V967" i="3" s="1"/>
  <c r="M841" i="3"/>
  <c r="V841" i="3" s="1"/>
  <c r="M717" i="3"/>
  <c r="V717" i="3" s="1"/>
  <c r="M597" i="3"/>
  <c r="V597" i="3" s="1"/>
  <c r="M323" i="3"/>
  <c r="V323" i="3" s="1"/>
  <c r="M865" i="3"/>
  <c r="V865" i="3" s="1"/>
  <c r="M1025" i="3"/>
  <c r="V1025" i="3" s="1"/>
  <c r="M903" i="3"/>
  <c r="V903" i="3" s="1"/>
  <c r="M777" i="3"/>
  <c r="V777" i="3" s="1"/>
  <c r="M1373" i="3"/>
  <c r="V1373" i="3" s="1"/>
  <c r="M1290" i="3"/>
  <c r="V1290" i="3" s="1"/>
  <c r="M1188" i="3"/>
  <c r="V1188" i="3" s="1"/>
  <c r="M1124" i="3"/>
  <c r="V1124" i="3" s="1"/>
  <c r="M1060" i="3"/>
  <c r="V1060" i="3" s="1"/>
  <c r="M1030" i="3"/>
  <c r="V1030" i="3" s="1"/>
  <c r="M908" i="3"/>
  <c r="V908" i="3" s="1"/>
  <c r="M782" i="3"/>
  <c r="V782" i="3" s="1"/>
  <c r="M624" i="3"/>
  <c r="V624" i="3" s="1"/>
  <c r="M400" i="3"/>
  <c r="V400" i="3" s="1"/>
  <c r="M982" i="3"/>
  <c r="V982" i="3" s="1"/>
  <c r="M1028" i="3"/>
  <c r="V1028" i="3" s="1"/>
  <c r="M906" i="3"/>
  <c r="V906" i="3" s="1"/>
  <c r="M780" i="3"/>
  <c r="V780" i="3" s="1"/>
  <c r="M622" i="3"/>
  <c r="V622" i="3" s="1"/>
  <c r="M934" i="3"/>
  <c r="V934" i="3" s="1"/>
  <c r="M938" i="3"/>
  <c r="V938" i="3" s="1"/>
  <c r="M804" i="3"/>
  <c r="V804" i="3" s="1"/>
  <c r="M678" i="3"/>
  <c r="V678" i="3" s="1"/>
  <c r="M560" i="3"/>
  <c r="V560" i="3" s="1"/>
  <c r="M502" i="3"/>
  <c r="V502" i="3" s="1"/>
  <c r="M260" i="3"/>
  <c r="V260" i="3" s="1"/>
  <c r="M154" i="3"/>
  <c r="V154" i="3" s="1"/>
  <c r="M1000" i="3"/>
  <c r="V1000" i="3" s="1"/>
  <c r="M870" i="3"/>
  <c r="V870" i="3" s="1"/>
  <c r="M736" i="3"/>
  <c r="V736" i="3" s="1"/>
  <c r="M1226" i="3"/>
  <c r="V1226" i="3" s="1"/>
  <c r="M1164" i="3"/>
  <c r="V1164" i="3" s="1"/>
  <c r="M1100" i="3"/>
  <c r="V1100" i="3" s="1"/>
  <c r="M971" i="3"/>
  <c r="V971" i="3" s="1"/>
  <c r="M845" i="3"/>
  <c r="V845" i="3" s="1"/>
  <c r="M721" i="3"/>
  <c r="V721" i="3" s="1"/>
  <c r="M603" i="3"/>
  <c r="V603" i="3" s="1"/>
  <c r="M453" i="3"/>
  <c r="V453" i="3" s="1"/>
  <c r="M979" i="3"/>
  <c r="V979" i="3" s="1"/>
  <c r="M969" i="3"/>
  <c r="V969" i="3" s="1"/>
  <c r="M843" i="3"/>
  <c r="V843" i="3" s="1"/>
  <c r="M719" i="3"/>
  <c r="V719" i="3" s="1"/>
  <c r="M601" i="3"/>
  <c r="V601" i="3" s="1"/>
  <c r="M505" i="3"/>
  <c r="V505" i="3" s="1"/>
  <c r="M267" i="3"/>
  <c r="V267" i="3" s="1"/>
  <c r="M159" i="3"/>
  <c r="V159" i="3" s="1"/>
  <c r="M1003" i="3"/>
  <c r="V1003" i="3" s="1"/>
  <c r="M873" i="3"/>
  <c r="V873" i="3" s="1"/>
  <c r="M739" i="3"/>
  <c r="V739" i="3" s="1"/>
  <c r="M891" i="3"/>
  <c r="V891" i="3" s="1"/>
  <c r="M875" i="3"/>
  <c r="V875" i="3" s="1"/>
  <c r="M937" i="3"/>
  <c r="V937" i="3" s="1"/>
  <c r="M799" i="3"/>
  <c r="V799" i="3" s="1"/>
  <c r="M677" i="3"/>
  <c r="V677" i="3" s="1"/>
  <c r="M1349" i="3"/>
  <c r="V1349" i="3" s="1"/>
  <c r="M1276" i="3"/>
  <c r="V1276" i="3" s="1"/>
  <c r="M1140" i="3"/>
  <c r="V1140" i="3" s="1"/>
  <c r="M1076" i="3"/>
  <c r="V1076" i="3" s="1"/>
  <c r="M1036" i="3"/>
  <c r="V1036" i="3" s="1"/>
  <c r="M946" i="3"/>
  <c r="V946" i="3" s="1"/>
  <c r="M814" i="3"/>
  <c r="V814" i="3" s="1"/>
  <c r="M682" i="3"/>
  <c r="V682" i="3" s="1"/>
  <c r="M564" i="3"/>
  <c r="V564" i="3" s="1"/>
  <c r="M992" i="3"/>
  <c r="V992" i="3" s="1"/>
  <c r="M944" i="3"/>
  <c r="V944" i="3" s="1"/>
  <c r="M812" i="3"/>
  <c r="V812" i="3" s="1"/>
  <c r="M680" i="3"/>
  <c r="V680" i="3" s="1"/>
  <c r="M562" i="3"/>
  <c r="V562" i="3" s="1"/>
  <c r="M450" i="3"/>
  <c r="V450" i="3" s="1"/>
  <c r="M920" i="3"/>
  <c r="V920" i="3" s="1"/>
  <c r="M966" i="3"/>
  <c r="V966" i="3" s="1"/>
  <c r="M840" i="3"/>
  <c r="V840" i="3" s="1"/>
  <c r="M716" i="3"/>
  <c r="V716" i="3" s="1"/>
  <c r="M596" i="3"/>
  <c r="V596" i="3" s="1"/>
  <c r="M322" i="3"/>
  <c r="V322" i="3" s="1"/>
  <c r="M864" i="3"/>
  <c r="V864" i="3" s="1"/>
  <c r="M1024" i="3"/>
  <c r="V1024" i="3" s="1"/>
  <c r="M902" i="3"/>
  <c r="V902" i="3" s="1"/>
  <c r="M776" i="3"/>
  <c r="V776" i="3" s="1"/>
  <c r="M1212" i="3"/>
  <c r="V1212" i="3" s="1"/>
  <c r="M1180" i="3"/>
  <c r="V1180" i="3" s="1"/>
  <c r="M1116" i="3"/>
  <c r="V1116" i="3" s="1"/>
  <c r="M1052" i="3"/>
  <c r="V1052" i="3" s="1"/>
  <c r="M1035" i="3"/>
  <c r="V1035" i="3" s="1"/>
  <c r="M1009" i="3"/>
  <c r="V1009" i="3" s="1"/>
  <c r="M879" i="3"/>
  <c r="V879" i="3" s="1"/>
  <c r="M747" i="3"/>
  <c r="V747" i="3" s="1"/>
  <c r="M1005" i="3"/>
  <c r="V1005" i="3" s="1"/>
  <c r="M507" i="3"/>
  <c r="V507" i="3" s="1"/>
  <c r="M271" i="3"/>
  <c r="V271" i="3" s="1"/>
  <c r="M163" i="3"/>
  <c r="V163" i="3" s="1"/>
  <c r="M1007" i="3"/>
  <c r="V1007" i="3" s="1"/>
  <c r="M877" i="3"/>
  <c r="V877" i="3" s="1"/>
  <c r="M741" i="3"/>
  <c r="V741" i="3" s="1"/>
  <c r="M949" i="3"/>
  <c r="V949" i="3" s="1"/>
  <c r="M327" i="3"/>
  <c r="V327" i="3" s="1"/>
  <c r="M925" i="3"/>
  <c r="V925" i="3" s="1"/>
  <c r="M1027" i="3"/>
  <c r="V1027" i="3" s="1"/>
  <c r="M905" i="3"/>
  <c r="V905" i="3" s="1"/>
  <c r="M779" i="3"/>
  <c r="V779" i="3" s="1"/>
  <c r="M621" i="3"/>
  <c r="V621" i="3" s="1"/>
  <c r="M449" i="3"/>
  <c r="V449" i="3" s="1"/>
  <c r="M861" i="3"/>
  <c r="V861" i="3" s="1"/>
  <c r="M965" i="3"/>
  <c r="V965" i="3" s="1"/>
  <c r="M839" i="3"/>
  <c r="V839" i="3" s="1"/>
  <c r="M713" i="3"/>
  <c r="V713" i="3" s="1"/>
  <c r="M1317" i="3"/>
  <c r="V1317" i="3" s="1"/>
  <c r="M1132" i="3"/>
  <c r="V1132" i="3" s="1"/>
  <c r="M1068" i="3"/>
  <c r="V1068" i="3" s="1"/>
  <c r="M909" i="3"/>
  <c r="V909" i="3" s="1"/>
  <c r="M783" i="3"/>
  <c r="V783" i="3" s="1"/>
  <c r="M625" i="3"/>
  <c r="V625" i="3" s="1"/>
  <c r="M401" i="3"/>
  <c r="V401" i="3" s="1"/>
  <c r="M983" i="3"/>
  <c r="V983" i="3" s="1"/>
  <c r="M1029" i="3"/>
  <c r="V1029" i="3" s="1"/>
  <c r="M907" i="3"/>
  <c r="V907" i="3" s="1"/>
  <c r="M781" i="3"/>
  <c r="V781" i="3" s="1"/>
  <c r="M623" i="3"/>
  <c r="V623" i="3" s="1"/>
  <c r="M935" i="3"/>
  <c r="V935" i="3" s="1"/>
  <c r="M939" i="3"/>
  <c r="V939" i="3" s="1"/>
  <c r="M805" i="3"/>
  <c r="V805" i="3" s="1"/>
  <c r="M679" i="3"/>
  <c r="V679" i="3" s="1"/>
  <c r="M561" i="3"/>
  <c r="V561" i="3" s="1"/>
  <c r="M503" i="3"/>
  <c r="V503" i="3" s="1"/>
  <c r="M261" i="3"/>
  <c r="V261" i="3" s="1"/>
  <c r="M155" i="3"/>
  <c r="V155" i="3" s="1"/>
  <c r="M1001" i="3"/>
  <c r="V1001" i="3" s="1"/>
  <c r="M871" i="3"/>
  <c r="V871" i="3" s="1"/>
  <c r="M737" i="3"/>
  <c r="V737" i="3" s="1"/>
  <c r="M1172" i="3"/>
  <c r="V1172" i="3" s="1"/>
  <c r="M1108" i="3"/>
  <c r="V1108" i="3" s="1"/>
  <c r="M1044" i="3"/>
  <c r="V1044" i="3" s="1"/>
  <c r="M1008" i="3"/>
  <c r="V1008" i="3" s="1"/>
  <c r="M878" i="3"/>
  <c r="V878" i="3" s="1"/>
  <c r="M746" i="3"/>
  <c r="V746" i="3" s="1"/>
  <c r="M1004" i="3"/>
  <c r="V1004" i="3" s="1"/>
  <c r="M506" i="3"/>
  <c r="V506" i="3" s="1"/>
  <c r="M270" i="3"/>
  <c r="V270" i="3" s="1"/>
  <c r="M162" i="3"/>
  <c r="V162" i="3" s="1"/>
  <c r="M1006" i="3"/>
  <c r="V1006" i="3" s="1"/>
  <c r="M876" i="3"/>
  <c r="V876" i="3" s="1"/>
  <c r="M740" i="3"/>
  <c r="V740" i="3" s="1"/>
  <c r="M948" i="3"/>
  <c r="V948" i="3" s="1"/>
  <c r="M326" i="3"/>
  <c r="V326" i="3" s="1"/>
  <c r="M924" i="3"/>
  <c r="V924" i="3" s="1"/>
  <c r="M1026" i="3"/>
  <c r="V1026" i="3" s="1"/>
  <c r="M904" i="3"/>
  <c r="V904" i="3" s="1"/>
  <c r="M778" i="3"/>
  <c r="V778" i="3" s="1"/>
  <c r="M620" i="3"/>
  <c r="V620" i="3" s="1"/>
  <c r="M448" i="3"/>
  <c r="V448" i="3" s="1"/>
  <c r="M860" i="3"/>
  <c r="V860" i="3" s="1"/>
  <c r="M964" i="3"/>
  <c r="V964" i="3" s="1"/>
  <c r="M838" i="3"/>
  <c r="V838" i="3" s="1"/>
  <c r="M452" i="3"/>
  <c r="V452" i="3" s="1"/>
  <c r="M266" i="3"/>
  <c r="V266" i="3" s="1"/>
  <c r="M594" i="3"/>
  <c r="V594" i="3" s="1"/>
  <c r="M500" i="3"/>
  <c r="V500" i="3" s="1"/>
  <c r="M258" i="3"/>
  <c r="V258" i="3" s="1"/>
  <c r="M148" i="3"/>
  <c r="V148" i="3" s="1"/>
  <c r="M996" i="3"/>
  <c r="V996" i="3" s="1"/>
  <c r="M862" i="3"/>
  <c r="V862" i="3" s="1"/>
  <c r="M734" i="3"/>
  <c r="V734" i="3" s="1"/>
  <c r="M772" i="3"/>
  <c r="V772" i="3" s="1"/>
  <c r="M314" i="3"/>
  <c r="V314" i="3" s="1"/>
  <c r="M748" i="3"/>
  <c r="V748" i="3" s="1"/>
  <c r="M1020" i="3"/>
  <c r="V1020" i="3" s="1"/>
  <c r="M898" i="3"/>
  <c r="V898" i="3" s="1"/>
  <c r="M770" i="3"/>
  <c r="V770" i="3" s="1"/>
  <c r="M614" i="3"/>
  <c r="V614" i="3" s="1"/>
  <c r="M312" i="3"/>
  <c r="V312" i="3" s="1"/>
  <c r="M692" i="3"/>
  <c r="V692" i="3" s="1"/>
  <c r="M1018" i="3"/>
  <c r="V1018" i="3" s="1"/>
  <c r="M896" i="3"/>
  <c r="V896" i="3" s="1"/>
  <c r="M768" i="3"/>
  <c r="V768" i="3" s="1"/>
  <c r="M612" i="3"/>
  <c r="V612" i="3" s="1"/>
  <c r="M440" i="3"/>
  <c r="V440" i="3" s="1"/>
  <c r="M1261" i="3"/>
  <c r="V1261" i="3" s="1"/>
  <c r="M968" i="3"/>
  <c r="V968" i="3" s="1"/>
  <c r="M872" i="3"/>
  <c r="V872" i="3" s="1"/>
  <c r="M798" i="3"/>
  <c r="V798" i="3" s="1"/>
  <c r="M619" i="3"/>
  <c r="V619" i="3" s="1"/>
  <c r="M817" i="3"/>
  <c r="V817" i="3" s="1"/>
  <c r="M933" i="3"/>
  <c r="V933" i="3" s="1"/>
  <c r="M797" i="3"/>
  <c r="V797" i="3" s="1"/>
  <c r="M675" i="3"/>
  <c r="V675" i="3" s="1"/>
  <c r="M557" i="3"/>
  <c r="V557" i="3" s="1"/>
  <c r="M445" i="3"/>
  <c r="V445" i="3" s="1"/>
  <c r="M745" i="3"/>
  <c r="V745" i="3" s="1"/>
  <c r="M961" i="3"/>
  <c r="V961" i="3" s="1"/>
  <c r="M835" i="3"/>
  <c r="V835" i="3" s="1"/>
  <c r="M707" i="3"/>
  <c r="V707" i="3" s="1"/>
  <c r="M589" i="3"/>
  <c r="V589" i="3" s="1"/>
  <c r="M443" i="3"/>
  <c r="V443" i="3" s="1"/>
  <c r="M689" i="3"/>
  <c r="V689" i="3" s="1"/>
  <c r="M959" i="3"/>
  <c r="V959" i="3" s="1"/>
  <c r="M833" i="3"/>
  <c r="V833" i="3" s="1"/>
  <c r="M705" i="3"/>
  <c r="V705" i="3" s="1"/>
  <c r="M585" i="3"/>
  <c r="V585" i="3" s="1"/>
  <c r="M311" i="3"/>
  <c r="V311" i="3" s="1"/>
  <c r="M1205" i="3"/>
  <c r="V1205" i="3" s="1"/>
  <c r="M720" i="3"/>
  <c r="V720" i="3" s="1"/>
  <c r="M600" i="3"/>
  <c r="V600" i="3" s="1"/>
  <c r="M830" i="3"/>
  <c r="V830" i="3" s="1"/>
  <c r="M316" i="3"/>
  <c r="V316" i="3" s="1"/>
  <c r="M806" i="3"/>
  <c r="V806" i="3" s="1"/>
  <c r="M1022" i="3"/>
  <c r="V1022" i="3" s="1"/>
  <c r="M900" i="3"/>
  <c r="V900" i="3" s="1"/>
  <c r="M774" i="3"/>
  <c r="V774" i="3" s="1"/>
  <c r="M616" i="3"/>
  <c r="V616" i="3" s="1"/>
  <c r="M758" i="3"/>
  <c r="V758" i="3" s="1"/>
  <c r="M930" i="3"/>
  <c r="V930" i="3" s="1"/>
  <c r="M794" i="3"/>
  <c r="V794" i="3" s="1"/>
  <c r="M672" i="3"/>
  <c r="V672" i="3" s="1"/>
  <c r="M554" i="3"/>
  <c r="V554" i="3" s="1"/>
  <c r="M702" i="3"/>
  <c r="V702" i="3" s="1"/>
  <c r="M922" i="3"/>
  <c r="V922" i="3" s="1"/>
  <c r="M792" i="3"/>
  <c r="V792" i="3" s="1"/>
  <c r="M670" i="3"/>
  <c r="V670" i="3" s="1"/>
  <c r="M552" i="3"/>
  <c r="V552" i="3" s="1"/>
  <c r="M494" i="3"/>
  <c r="V494" i="3" s="1"/>
  <c r="M252" i="3"/>
  <c r="V252" i="3" s="1"/>
  <c r="M158" i="3"/>
  <c r="V158" i="3" s="1"/>
  <c r="M559" i="3"/>
  <c r="V559" i="3" s="1"/>
  <c r="M447" i="3"/>
  <c r="V447" i="3" s="1"/>
  <c r="M803" i="3"/>
  <c r="V803" i="3" s="1"/>
  <c r="M963" i="3"/>
  <c r="V963" i="3" s="1"/>
  <c r="M837" i="3"/>
  <c r="V837" i="3" s="1"/>
  <c r="M711" i="3"/>
  <c r="V711" i="3" s="1"/>
  <c r="M591" i="3"/>
  <c r="V591" i="3" s="1"/>
  <c r="M499" i="3"/>
  <c r="V499" i="3" s="1"/>
  <c r="M257" i="3"/>
  <c r="V257" i="3" s="1"/>
  <c r="M147" i="3"/>
  <c r="V147" i="3" s="1"/>
  <c r="M995" i="3"/>
  <c r="V995" i="3" s="1"/>
  <c r="M857" i="3"/>
  <c r="V857" i="3" s="1"/>
  <c r="M733" i="3"/>
  <c r="V733" i="3" s="1"/>
  <c r="M715" i="3"/>
  <c r="V715" i="3" s="1"/>
  <c r="M497" i="3"/>
  <c r="V497" i="3" s="1"/>
  <c r="M255" i="3"/>
  <c r="V255" i="3" s="1"/>
  <c r="M145" i="3"/>
  <c r="V145" i="3" s="1"/>
  <c r="M991" i="3"/>
  <c r="V991" i="3" s="1"/>
  <c r="M855" i="3"/>
  <c r="V855" i="3" s="1"/>
  <c r="M731" i="3"/>
  <c r="V731" i="3" s="1"/>
  <c r="M659" i="3"/>
  <c r="V659" i="3" s="1"/>
  <c r="M643" i="3"/>
  <c r="V643" i="3" s="1"/>
  <c r="M1156" i="3"/>
  <c r="V1156" i="3" s="1"/>
  <c r="M970" i="3"/>
  <c r="V970" i="3" s="1"/>
  <c r="M842" i="3"/>
  <c r="V842" i="3" s="1"/>
  <c r="M738" i="3"/>
  <c r="V738" i="3" s="1"/>
  <c r="M618" i="3"/>
  <c r="V618" i="3" s="1"/>
  <c r="M816" i="3"/>
  <c r="V816" i="3" s="1"/>
  <c r="M932" i="3"/>
  <c r="V932" i="3" s="1"/>
  <c r="M796" i="3"/>
  <c r="V796" i="3" s="1"/>
  <c r="M674" i="3"/>
  <c r="V674" i="3" s="1"/>
  <c r="M556" i="3"/>
  <c r="V556" i="3" s="1"/>
  <c r="M444" i="3"/>
  <c r="V444" i="3" s="1"/>
  <c r="M744" i="3"/>
  <c r="V744" i="3" s="1"/>
  <c r="M960" i="3"/>
  <c r="V960" i="3" s="1"/>
  <c r="M834" i="3"/>
  <c r="V834" i="3" s="1"/>
  <c r="M706" i="3"/>
  <c r="V706" i="3" s="1"/>
  <c r="M588" i="3"/>
  <c r="V588" i="3" s="1"/>
  <c r="M442" i="3"/>
  <c r="V442" i="3" s="1"/>
  <c r="M688" i="3"/>
  <c r="V688" i="3" s="1"/>
  <c r="M958" i="3"/>
  <c r="V958" i="3" s="1"/>
  <c r="M832" i="3"/>
  <c r="V832" i="3" s="1"/>
  <c r="M704" i="3"/>
  <c r="V704" i="3" s="1"/>
  <c r="M584" i="3"/>
  <c r="V584" i="3" s="1"/>
  <c r="M310" i="3"/>
  <c r="V310" i="3" s="1"/>
  <c r="M978" i="3"/>
  <c r="V978" i="3" s="1"/>
  <c r="M1002" i="3"/>
  <c r="V1002" i="3" s="1"/>
  <c r="M936" i="3"/>
  <c r="V936" i="3" s="1"/>
  <c r="M676" i="3"/>
  <c r="V676" i="3" s="1"/>
  <c r="M558" i="3"/>
  <c r="V558" i="3" s="1"/>
  <c r="M446" i="3"/>
  <c r="V446" i="3" s="1"/>
  <c r="M802" i="3"/>
  <c r="V802" i="3" s="1"/>
  <c r="M962" i="3"/>
  <c r="V962" i="3" s="1"/>
  <c r="M836" i="3"/>
  <c r="V836" i="3" s="1"/>
  <c r="M710" i="3"/>
  <c r="V710" i="3" s="1"/>
  <c r="M590" i="3"/>
  <c r="V590" i="3" s="1"/>
  <c r="M498" i="3"/>
  <c r="V498" i="3" s="1"/>
  <c r="M256" i="3"/>
  <c r="V256" i="3" s="1"/>
  <c r="M146" i="3"/>
  <c r="V146" i="3" s="1"/>
  <c r="M994" i="3"/>
  <c r="V994" i="3" s="1"/>
  <c r="M856" i="3"/>
  <c r="V856" i="3" s="1"/>
  <c r="M732" i="3"/>
  <c r="V732" i="3" s="1"/>
  <c r="M714" i="3"/>
  <c r="V714" i="3" s="1"/>
  <c r="M496" i="3"/>
  <c r="V496" i="3" s="1"/>
  <c r="M254" i="3"/>
  <c r="V254" i="3" s="1"/>
  <c r="M144" i="3"/>
  <c r="V144" i="3" s="1"/>
  <c r="M990" i="3"/>
  <c r="V990" i="3" s="1"/>
  <c r="M854" i="3"/>
  <c r="V854" i="3" s="1"/>
  <c r="M730" i="3"/>
  <c r="V730" i="3" s="1"/>
  <c r="M658" i="3"/>
  <c r="V658" i="3" s="1"/>
  <c r="M642" i="3"/>
  <c r="V642" i="3" s="1"/>
  <c r="M1092" i="3"/>
  <c r="V1092" i="3" s="1"/>
  <c r="M844" i="3"/>
  <c r="V844" i="3" s="1"/>
  <c r="M718" i="3"/>
  <c r="V718" i="3" s="1"/>
  <c r="M890" i="3"/>
  <c r="V890" i="3" s="1"/>
  <c r="M831" i="3"/>
  <c r="V831" i="3" s="1"/>
  <c r="M317" i="3"/>
  <c r="V317" i="3" s="1"/>
  <c r="M807" i="3"/>
  <c r="V807" i="3" s="1"/>
  <c r="M1023" i="3"/>
  <c r="V1023" i="3" s="1"/>
  <c r="M901" i="3"/>
  <c r="V901" i="3" s="1"/>
  <c r="M775" i="3"/>
  <c r="V775" i="3" s="1"/>
  <c r="M617" i="3"/>
  <c r="V617" i="3" s="1"/>
  <c r="M759" i="3"/>
  <c r="V759" i="3" s="1"/>
  <c r="M931" i="3"/>
  <c r="V931" i="3" s="1"/>
  <c r="M795" i="3"/>
  <c r="V795" i="3" s="1"/>
  <c r="M673" i="3"/>
  <c r="V673" i="3" s="1"/>
  <c r="M555" i="3"/>
  <c r="V555" i="3" s="1"/>
  <c r="M703" i="3"/>
  <c r="V703" i="3" s="1"/>
  <c r="M923" i="3"/>
  <c r="V923" i="3" s="1"/>
  <c r="M793" i="3"/>
  <c r="V793" i="3" s="1"/>
  <c r="M671" i="3"/>
  <c r="V671" i="3" s="1"/>
  <c r="M553" i="3"/>
  <c r="V553" i="3" s="1"/>
  <c r="M495" i="3"/>
  <c r="V495" i="3" s="1"/>
  <c r="M253" i="3"/>
  <c r="V253" i="3" s="1"/>
  <c r="M874" i="3"/>
  <c r="V874" i="3" s="1"/>
  <c r="M997" i="3"/>
  <c r="V997" i="3" s="1"/>
  <c r="M899" i="3"/>
  <c r="V899" i="3" s="1"/>
  <c r="M769" i="3"/>
  <c r="V769" i="3" s="1"/>
  <c r="M142" i="3"/>
  <c r="V142" i="3" s="1"/>
  <c r="M988" i="3"/>
  <c r="V988" i="3" s="1"/>
  <c r="M852" i="3"/>
  <c r="V852" i="3" s="1"/>
  <c r="M728" i="3"/>
  <c r="V728" i="3" s="1"/>
  <c r="M598" i="3"/>
  <c r="V598" i="3" s="1"/>
  <c r="M492" i="3"/>
  <c r="V492" i="3" s="1"/>
  <c r="M250" i="3"/>
  <c r="V250" i="3" s="1"/>
  <c r="M140" i="3"/>
  <c r="V140" i="3" s="1"/>
  <c r="M980" i="3"/>
  <c r="V980" i="3" s="1"/>
  <c r="M850" i="3"/>
  <c r="V850" i="3" s="1"/>
  <c r="M726" i="3"/>
  <c r="V726" i="3" s="1"/>
  <c r="M542" i="3"/>
  <c r="V542" i="3" s="1"/>
  <c r="M526" i="3"/>
  <c r="V526" i="3" s="1"/>
  <c r="M912" i="3"/>
  <c r="V912" i="3" s="1"/>
  <c r="M786" i="3"/>
  <c r="V786" i="3" s="1"/>
  <c r="M664" i="3"/>
  <c r="V664" i="3" s="1"/>
  <c r="M546" i="3"/>
  <c r="V546" i="3" s="1"/>
  <c r="M470" i="3"/>
  <c r="V470" i="3" s="1"/>
  <c r="M910" i="3"/>
  <c r="V910" i="3" s="1"/>
  <c r="M784" i="3"/>
  <c r="V784" i="3" s="1"/>
  <c r="M773" i="3"/>
  <c r="V773" i="3" s="1"/>
  <c r="M441" i="3"/>
  <c r="V441" i="3" s="1"/>
  <c r="M917" i="3"/>
  <c r="V917" i="3" s="1"/>
  <c r="M791" i="3"/>
  <c r="V791" i="3" s="1"/>
  <c r="M669" i="3"/>
  <c r="V669" i="3" s="1"/>
  <c r="M551" i="3"/>
  <c r="V551" i="3" s="1"/>
  <c r="M587" i="3"/>
  <c r="V587" i="3" s="1"/>
  <c r="M915" i="3"/>
  <c r="V915" i="3" s="1"/>
  <c r="M789" i="3"/>
  <c r="V789" i="3" s="1"/>
  <c r="M667" i="3"/>
  <c r="V667" i="3" s="1"/>
  <c r="M549" i="3"/>
  <c r="V549" i="3" s="1"/>
  <c r="M491" i="3"/>
  <c r="V491" i="3" s="1"/>
  <c r="M247" i="3"/>
  <c r="V247" i="3" s="1"/>
  <c r="M139" i="3"/>
  <c r="V139" i="3" s="1"/>
  <c r="M975" i="3"/>
  <c r="V975" i="3" s="1"/>
  <c r="M849" i="3"/>
  <c r="V849" i="3" s="1"/>
  <c r="M725" i="3"/>
  <c r="V725" i="3" s="1"/>
  <c r="M483" i="3"/>
  <c r="V483" i="3" s="1"/>
  <c r="M489" i="3"/>
  <c r="V489" i="3" s="1"/>
  <c r="M243" i="3"/>
  <c r="V243" i="3" s="1"/>
  <c r="M135" i="3"/>
  <c r="V135" i="3" s="1"/>
  <c r="M973" i="3"/>
  <c r="V973" i="3" s="1"/>
  <c r="M847" i="3"/>
  <c r="V847" i="3" s="1"/>
  <c r="M602" i="3"/>
  <c r="V602" i="3" s="1"/>
  <c r="M712" i="3"/>
  <c r="V712" i="3" s="1"/>
  <c r="M259" i="3"/>
  <c r="V259" i="3" s="1"/>
  <c r="M749" i="3"/>
  <c r="V749" i="3" s="1"/>
  <c r="M1019" i="3"/>
  <c r="V1019" i="3" s="1"/>
  <c r="M632" i="3"/>
  <c r="V632" i="3" s="1"/>
  <c r="M1016" i="3"/>
  <c r="V1016" i="3" s="1"/>
  <c r="M894" i="3"/>
  <c r="V894" i="3" s="1"/>
  <c r="M762" i="3"/>
  <c r="V762" i="3" s="1"/>
  <c r="M610" i="3"/>
  <c r="V610" i="3" s="1"/>
  <c r="M308" i="3"/>
  <c r="V308" i="3" s="1"/>
  <c r="M576" i="3"/>
  <c r="V576" i="3" s="1"/>
  <c r="M1014" i="3"/>
  <c r="V1014" i="3" s="1"/>
  <c r="M892" i="3"/>
  <c r="V892" i="3" s="1"/>
  <c r="M760" i="3"/>
  <c r="V760" i="3" s="1"/>
  <c r="M608" i="3"/>
  <c r="V608" i="3" s="1"/>
  <c r="M436" i="3"/>
  <c r="V436" i="3" s="1"/>
  <c r="M512" i="3"/>
  <c r="V512" i="3" s="1"/>
  <c r="M952" i="3"/>
  <c r="V952" i="3" s="1"/>
  <c r="M820" i="3"/>
  <c r="V820" i="3" s="1"/>
  <c r="M690" i="3"/>
  <c r="V690" i="3" s="1"/>
  <c r="M568" i="3"/>
  <c r="V568" i="3" s="1"/>
  <c r="M434" i="3"/>
  <c r="V434" i="3" s="1"/>
  <c r="M456" i="3"/>
  <c r="V456" i="3" s="1"/>
  <c r="M950" i="3"/>
  <c r="V950" i="3" s="1"/>
  <c r="M818" i="3"/>
  <c r="V818" i="3" s="1"/>
  <c r="M863" i="3"/>
  <c r="V863" i="3" s="1"/>
  <c r="M771" i="3"/>
  <c r="V771" i="3" s="1"/>
  <c r="M613" i="3"/>
  <c r="V613" i="3" s="1"/>
  <c r="M629" i="3"/>
  <c r="V629" i="3" s="1"/>
  <c r="M957" i="3"/>
  <c r="V957" i="3" s="1"/>
  <c r="M829" i="3"/>
  <c r="V829" i="3" s="1"/>
  <c r="M701" i="3"/>
  <c r="V701" i="3" s="1"/>
  <c r="M583" i="3"/>
  <c r="V583" i="3" s="1"/>
  <c r="M439" i="3"/>
  <c r="V439" i="3" s="1"/>
  <c r="M573" i="3"/>
  <c r="V573" i="3" s="1"/>
  <c r="M955" i="3"/>
  <c r="V955" i="3" s="1"/>
  <c r="M827" i="3"/>
  <c r="V827" i="3" s="1"/>
  <c r="M699" i="3"/>
  <c r="V699" i="3" s="1"/>
  <c r="M575" i="3"/>
  <c r="V575" i="3" s="1"/>
  <c r="M307" i="3"/>
  <c r="V307" i="3" s="1"/>
  <c r="M517" i="3"/>
  <c r="V517" i="3" s="1"/>
  <c r="M1013" i="3"/>
  <c r="V1013" i="3" s="1"/>
  <c r="M889" i="3"/>
  <c r="V889" i="3" s="1"/>
  <c r="M757" i="3"/>
  <c r="V757" i="3" s="1"/>
  <c r="M607" i="3"/>
  <c r="V607" i="3" s="1"/>
  <c r="M595" i="3"/>
  <c r="V595" i="3" s="1"/>
  <c r="M313" i="3"/>
  <c r="V313" i="3" s="1"/>
  <c r="M916" i="3"/>
  <c r="V916" i="3" s="1"/>
  <c r="M790" i="3"/>
  <c r="V790" i="3" s="1"/>
  <c r="M668" i="3"/>
  <c r="V668" i="3" s="1"/>
  <c r="M550" i="3"/>
  <c r="V550" i="3" s="1"/>
  <c r="M586" i="3"/>
  <c r="V586" i="3" s="1"/>
  <c r="M914" i="3"/>
  <c r="V914" i="3" s="1"/>
  <c r="M788" i="3"/>
  <c r="V788" i="3" s="1"/>
  <c r="M666" i="3"/>
  <c r="V666" i="3" s="1"/>
  <c r="M548" i="3"/>
  <c r="V548" i="3" s="1"/>
  <c r="M490" i="3"/>
  <c r="V490" i="3" s="1"/>
  <c r="M246" i="3"/>
  <c r="V246" i="3" s="1"/>
  <c r="M138" i="3"/>
  <c r="V138" i="3" s="1"/>
  <c r="M974" i="3"/>
  <c r="V974" i="3" s="1"/>
  <c r="M848" i="3"/>
  <c r="V848" i="3" s="1"/>
  <c r="M724" i="3"/>
  <c r="V724" i="3" s="1"/>
  <c r="M482" i="3"/>
  <c r="V482" i="3" s="1"/>
  <c r="M488" i="3"/>
  <c r="V488" i="3" s="1"/>
  <c r="M242" i="3"/>
  <c r="V242" i="3" s="1"/>
  <c r="M134" i="3"/>
  <c r="V134" i="3" s="1"/>
  <c r="M972" i="3"/>
  <c r="V972" i="3" s="1"/>
  <c r="M846" i="3"/>
  <c r="V846" i="3" s="1"/>
  <c r="M504" i="3"/>
  <c r="V504" i="3" s="1"/>
  <c r="M149" i="3"/>
  <c r="V149" i="3" s="1"/>
  <c r="M1021" i="3"/>
  <c r="V1021" i="3" s="1"/>
  <c r="M897" i="3"/>
  <c r="V897" i="3" s="1"/>
  <c r="M143" i="3"/>
  <c r="V143" i="3" s="1"/>
  <c r="M989" i="3"/>
  <c r="V989" i="3" s="1"/>
  <c r="M853" i="3"/>
  <c r="V853" i="3" s="1"/>
  <c r="M729" i="3"/>
  <c r="V729" i="3" s="1"/>
  <c r="M599" i="3"/>
  <c r="V599" i="3" s="1"/>
  <c r="M493" i="3"/>
  <c r="V493" i="3" s="1"/>
  <c r="M251" i="3"/>
  <c r="V251" i="3" s="1"/>
  <c r="M141" i="3"/>
  <c r="V141" i="3" s="1"/>
  <c r="M981" i="3"/>
  <c r="V981" i="3" s="1"/>
  <c r="M851" i="3"/>
  <c r="V851" i="3" s="1"/>
  <c r="M727" i="3"/>
  <c r="V727" i="3" s="1"/>
  <c r="M543" i="3"/>
  <c r="V543" i="3" s="1"/>
  <c r="M527" i="3"/>
  <c r="V527" i="3" s="1"/>
  <c r="M913" i="3"/>
  <c r="V913" i="3" s="1"/>
  <c r="M787" i="3"/>
  <c r="V787" i="3" s="1"/>
  <c r="M665" i="3"/>
  <c r="V665" i="3" s="1"/>
  <c r="M547" i="3"/>
  <c r="V547" i="3" s="1"/>
  <c r="M471" i="3"/>
  <c r="V471" i="3" s="1"/>
  <c r="M735" i="3"/>
  <c r="V735" i="3" s="1"/>
  <c r="M615" i="3"/>
  <c r="V615" i="3" s="1"/>
  <c r="M628" i="3"/>
  <c r="V628" i="3" s="1"/>
  <c r="M956" i="3"/>
  <c r="V956" i="3" s="1"/>
  <c r="M828" i="3"/>
  <c r="V828" i="3" s="1"/>
  <c r="M700" i="3"/>
  <c r="V700" i="3" s="1"/>
  <c r="M582" i="3"/>
  <c r="V582" i="3" s="1"/>
  <c r="M438" i="3"/>
  <c r="V438" i="3" s="1"/>
  <c r="M572" i="3"/>
  <c r="V572" i="3" s="1"/>
  <c r="M954" i="3"/>
  <c r="V954" i="3" s="1"/>
  <c r="M826" i="3"/>
  <c r="V826" i="3" s="1"/>
  <c r="M698" i="3"/>
  <c r="V698" i="3" s="1"/>
  <c r="M574" i="3"/>
  <c r="V574" i="3" s="1"/>
  <c r="M306" i="3"/>
  <c r="V306" i="3" s="1"/>
  <c r="M516" i="3"/>
  <c r="V516" i="3" s="1"/>
  <c r="M1012" i="3"/>
  <c r="V1012" i="3" s="1"/>
  <c r="M888" i="3"/>
  <c r="V888" i="3" s="1"/>
  <c r="M756" i="3"/>
  <c r="V756" i="3" s="1"/>
  <c r="M606" i="3"/>
  <c r="V606" i="3" s="1"/>
  <c r="M302" i="3"/>
  <c r="V302" i="3" s="1"/>
  <c r="M460" i="3"/>
  <c r="V460" i="3" s="1"/>
  <c r="M1010" i="3"/>
  <c r="V1010" i="3" s="1"/>
  <c r="M886" i="3"/>
  <c r="V886" i="3" s="1"/>
  <c r="M577" i="3"/>
  <c r="V577" i="3" s="1"/>
  <c r="M513" i="3"/>
  <c r="V513" i="3" s="1"/>
  <c r="M951" i="3"/>
  <c r="V951" i="3" s="1"/>
  <c r="M663" i="3"/>
  <c r="V663" i="3" s="1"/>
  <c r="M545" i="3"/>
  <c r="V545" i="3" s="1"/>
  <c r="M433" i="3"/>
  <c r="V433" i="3" s="1"/>
  <c r="M399" i="3"/>
  <c r="V399" i="3" s="1"/>
  <c r="M391" i="3"/>
  <c r="V391" i="3" s="1"/>
  <c r="M383" i="3"/>
  <c r="V383" i="3" s="1"/>
  <c r="M375" i="3"/>
  <c r="V375" i="3" s="1"/>
  <c r="M367" i="3"/>
  <c r="V367" i="3" s="1"/>
  <c r="M359" i="3"/>
  <c r="V359" i="3" s="1"/>
  <c r="M351" i="3"/>
  <c r="V351" i="3" s="1"/>
  <c r="M343" i="3"/>
  <c r="V343" i="3" s="1"/>
  <c r="M335" i="3"/>
  <c r="V335" i="3" s="1"/>
  <c r="M661" i="3"/>
  <c r="V661" i="3" s="1"/>
  <c r="M319" i="3"/>
  <c r="V319" i="3" s="1"/>
  <c r="M233" i="3"/>
  <c r="V233" i="3" s="1"/>
  <c r="M127" i="3"/>
  <c r="V127" i="3" s="1"/>
  <c r="M539" i="3"/>
  <c r="V539" i="3" s="1"/>
  <c r="M429" i="3"/>
  <c r="V429" i="3" s="1"/>
  <c r="M183" i="3"/>
  <c r="V183" i="3" s="1"/>
  <c r="M655" i="3"/>
  <c r="V655" i="3" s="1"/>
  <c r="M263" i="3"/>
  <c r="V263" i="3" s="1"/>
  <c r="M229" i="3"/>
  <c r="V229" i="3" s="1"/>
  <c r="M119" i="3"/>
  <c r="V119" i="3" s="1"/>
  <c r="M529" i="3"/>
  <c r="V529" i="3" s="1"/>
  <c r="M501" i="3"/>
  <c r="V501" i="3" s="1"/>
  <c r="M895" i="3"/>
  <c r="V895" i="3" s="1"/>
  <c r="M761" i="3"/>
  <c r="V761" i="3" s="1"/>
  <c r="M691" i="3"/>
  <c r="V691" i="3" s="1"/>
  <c r="M819" i="3"/>
  <c r="V819" i="3" s="1"/>
  <c r="M754" i="3"/>
  <c r="V754" i="3" s="1"/>
  <c r="M604" i="3"/>
  <c r="V604" i="3" s="1"/>
  <c r="M412" i="3"/>
  <c r="V412" i="3" s="1"/>
  <c r="M388" i="3"/>
  <c r="V388" i="3" s="1"/>
  <c r="M380" i="3"/>
  <c r="V380" i="3" s="1"/>
  <c r="M372" i="3"/>
  <c r="V372" i="3" s="1"/>
  <c r="M364" i="3"/>
  <c r="V364" i="3" s="1"/>
  <c r="M356" i="3"/>
  <c r="V356" i="3" s="1"/>
  <c r="M348" i="3"/>
  <c r="V348" i="3" s="1"/>
  <c r="M340" i="3"/>
  <c r="V340" i="3" s="1"/>
  <c r="M332" i="3"/>
  <c r="V332" i="3" s="1"/>
  <c r="M324" i="3"/>
  <c r="V324" i="3" s="1"/>
  <c r="M484" i="3"/>
  <c r="V484" i="3" s="1"/>
  <c r="M210" i="3"/>
  <c r="V210" i="3" s="1"/>
  <c r="M300" i="3"/>
  <c r="V300" i="3" s="1"/>
  <c r="M292" i="3"/>
  <c r="V292" i="3" s="1"/>
  <c r="M288" i="3"/>
  <c r="V288" i="3" s="1"/>
  <c r="M276" i="3"/>
  <c r="V276" i="3" s="1"/>
  <c r="M268" i="3"/>
  <c r="V268" i="3" s="1"/>
  <c r="M478" i="3"/>
  <c r="V478" i="3" s="1"/>
  <c r="M202" i="3"/>
  <c r="V202" i="3" s="1"/>
  <c r="M244" i="3"/>
  <c r="V244" i="3" s="1"/>
  <c r="M236" i="3"/>
  <c r="V236" i="3" s="1"/>
  <c r="M437" i="3"/>
  <c r="V437" i="3" s="1"/>
  <c r="M435" i="3"/>
  <c r="V435" i="3" s="1"/>
  <c r="M911" i="3"/>
  <c r="V911" i="3" s="1"/>
  <c r="M685" i="3"/>
  <c r="V685" i="3" s="1"/>
  <c r="M567" i="3"/>
  <c r="V567" i="3" s="1"/>
  <c r="M487" i="3"/>
  <c r="V487" i="3" s="1"/>
  <c r="M239" i="3"/>
  <c r="V239" i="3" s="1"/>
  <c r="M131" i="3"/>
  <c r="V131" i="3" s="1"/>
  <c r="M393" i="3"/>
  <c r="V393" i="3" s="1"/>
  <c r="M385" i="3"/>
  <c r="V385" i="3" s="1"/>
  <c r="M377" i="3"/>
  <c r="V377" i="3" s="1"/>
  <c r="M369" i="3"/>
  <c r="V369" i="3" s="1"/>
  <c r="M361" i="3"/>
  <c r="V361" i="3" s="1"/>
  <c r="M353" i="3"/>
  <c r="V353" i="3" s="1"/>
  <c r="M345" i="3"/>
  <c r="V345" i="3" s="1"/>
  <c r="M337" i="3"/>
  <c r="V337" i="3" s="1"/>
  <c r="M329" i="3"/>
  <c r="V329" i="3" s="1"/>
  <c r="M321" i="3"/>
  <c r="V321" i="3" s="1"/>
  <c r="M295" i="3"/>
  <c r="V295" i="3" s="1"/>
  <c r="M305" i="3"/>
  <c r="V305" i="3" s="1"/>
  <c r="M297" i="3"/>
  <c r="V297" i="3" s="1"/>
  <c r="M481" i="3"/>
  <c r="V481" i="3" s="1"/>
  <c r="M205" i="3"/>
  <c r="V205" i="3" s="1"/>
  <c r="M273" i="3"/>
  <c r="V273" i="3" s="1"/>
  <c r="M265" i="3"/>
  <c r="V265" i="3" s="1"/>
  <c r="M287" i="3"/>
  <c r="V287" i="3" s="1"/>
  <c r="M249" i="3"/>
  <c r="V249" i="3" s="1"/>
  <c r="M241" i="3"/>
  <c r="V241" i="3" s="1"/>
  <c r="M475" i="3"/>
  <c r="V475" i="3" s="1"/>
  <c r="M633" i="3"/>
  <c r="V633" i="3" s="1"/>
  <c r="M1015" i="3"/>
  <c r="V1015" i="3" s="1"/>
  <c r="M953" i="3"/>
  <c r="V953" i="3" s="1"/>
  <c r="M461" i="3"/>
  <c r="V461" i="3" s="1"/>
  <c r="M1011" i="3"/>
  <c r="V1011" i="3" s="1"/>
  <c r="M785" i="3"/>
  <c r="V785" i="3" s="1"/>
  <c r="M662" i="3"/>
  <c r="V662" i="3" s="1"/>
  <c r="M544" i="3"/>
  <c r="V544" i="3" s="1"/>
  <c r="M432" i="3"/>
  <c r="V432" i="3" s="1"/>
  <c r="M398" i="3"/>
  <c r="V398" i="3" s="1"/>
  <c r="M390" i="3"/>
  <c r="V390" i="3" s="1"/>
  <c r="M382" i="3"/>
  <c r="V382" i="3" s="1"/>
  <c r="M374" i="3"/>
  <c r="V374" i="3" s="1"/>
  <c r="M366" i="3"/>
  <c r="V366" i="3" s="1"/>
  <c r="M358" i="3"/>
  <c r="V358" i="3" s="1"/>
  <c r="M350" i="3"/>
  <c r="V350" i="3" s="1"/>
  <c r="M342" i="3"/>
  <c r="V342" i="3" s="1"/>
  <c r="M334" i="3"/>
  <c r="V334" i="3" s="1"/>
  <c r="M660" i="3"/>
  <c r="V660" i="3" s="1"/>
  <c r="M318" i="3"/>
  <c r="V318" i="3" s="1"/>
  <c r="M232" i="3"/>
  <c r="V232" i="3" s="1"/>
  <c r="M126" i="3"/>
  <c r="V126" i="3" s="1"/>
  <c r="M538" i="3"/>
  <c r="V538" i="3" s="1"/>
  <c r="M428" i="3"/>
  <c r="V428" i="3" s="1"/>
  <c r="M182" i="3"/>
  <c r="V182" i="3" s="1"/>
  <c r="M654" i="3"/>
  <c r="V654" i="3" s="1"/>
  <c r="M262" i="3"/>
  <c r="V262" i="3" s="1"/>
  <c r="M228" i="3"/>
  <c r="V228" i="3" s="1"/>
  <c r="M118" i="3"/>
  <c r="V118" i="3" s="1"/>
  <c r="M528" i="3"/>
  <c r="V528" i="3" s="1"/>
  <c r="M422" i="3"/>
  <c r="V422" i="3" s="1"/>
  <c r="M315" i="3"/>
  <c r="V315" i="3" s="1"/>
  <c r="M763" i="3"/>
  <c r="V763" i="3" s="1"/>
  <c r="M609" i="3"/>
  <c r="V609" i="3" s="1"/>
  <c r="M569" i="3"/>
  <c r="V569" i="3" s="1"/>
  <c r="M887" i="3"/>
  <c r="V887" i="3" s="1"/>
  <c r="M723" i="3"/>
  <c r="V723" i="3" s="1"/>
  <c r="M427" i="3"/>
  <c r="V427" i="3" s="1"/>
  <c r="M299" i="3"/>
  <c r="V299" i="3" s="1"/>
  <c r="M403" i="3"/>
  <c r="V403" i="3" s="1"/>
  <c r="M395" i="3"/>
  <c r="V395" i="3" s="1"/>
  <c r="M387" i="3"/>
  <c r="V387" i="3" s="1"/>
  <c r="M379" i="3"/>
  <c r="V379" i="3" s="1"/>
  <c r="M371" i="3"/>
  <c r="V371" i="3" s="1"/>
  <c r="M363" i="3"/>
  <c r="V363" i="3" s="1"/>
  <c r="M355" i="3"/>
  <c r="V355" i="3" s="1"/>
  <c r="M347" i="3"/>
  <c r="V347" i="3" s="1"/>
  <c r="M339" i="3"/>
  <c r="V339" i="3" s="1"/>
  <c r="M331" i="3"/>
  <c r="V331" i="3" s="1"/>
  <c r="M541" i="3"/>
  <c r="V541" i="3" s="1"/>
  <c r="M431" i="3"/>
  <c r="V431" i="3" s="1"/>
  <c r="M187" i="3"/>
  <c r="V187" i="3" s="1"/>
  <c r="M657" i="3"/>
  <c r="V657" i="3" s="1"/>
  <c r="M291" i="3"/>
  <c r="V291" i="3" s="1"/>
  <c r="M231" i="3"/>
  <c r="V231" i="3" s="1"/>
  <c r="M121" i="3"/>
  <c r="V121" i="3" s="1"/>
  <c r="M531" i="3"/>
  <c r="V531" i="3" s="1"/>
  <c r="M425" i="3"/>
  <c r="V425" i="3" s="1"/>
  <c r="M177" i="3"/>
  <c r="V177" i="3" s="1"/>
  <c r="M309" i="3"/>
  <c r="V309" i="3" s="1"/>
  <c r="M303" i="3"/>
  <c r="V303" i="3" s="1"/>
  <c r="M684" i="3"/>
  <c r="V684" i="3" s="1"/>
  <c r="M566" i="3"/>
  <c r="V566" i="3" s="1"/>
  <c r="M486" i="3"/>
  <c r="V486" i="3" s="1"/>
  <c r="M238" i="3"/>
  <c r="V238" i="3" s="1"/>
  <c r="M130" i="3"/>
  <c r="V130" i="3" s="1"/>
  <c r="M392" i="3"/>
  <c r="V392" i="3" s="1"/>
  <c r="M384" i="3"/>
  <c r="V384" i="3" s="1"/>
  <c r="M376" i="3"/>
  <c r="V376" i="3" s="1"/>
  <c r="M368" i="3"/>
  <c r="V368" i="3" s="1"/>
  <c r="M360" i="3"/>
  <c r="V360" i="3" s="1"/>
  <c r="M352" i="3"/>
  <c r="V352" i="3" s="1"/>
  <c r="M344" i="3"/>
  <c r="V344" i="3" s="1"/>
  <c r="M336" i="3"/>
  <c r="V336" i="3" s="1"/>
  <c r="M328" i="3"/>
  <c r="V328" i="3" s="1"/>
  <c r="M320" i="3"/>
  <c r="V320" i="3" s="1"/>
  <c r="M294" i="3"/>
  <c r="V294" i="3" s="1"/>
  <c r="M304" i="3"/>
  <c r="V304" i="3" s="1"/>
  <c r="M296" i="3"/>
  <c r="V296" i="3" s="1"/>
  <c r="M480" i="3"/>
  <c r="V480" i="3" s="1"/>
  <c r="M204" i="3"/>
  <c r="V204" i="3" s="1"/>
  <c r="M272" i="3"/>
  <c r="V272" i="3" s="1"/>
  <c r="M264" i="3"/>
  <c r="V264" i="3" s="1"/>
  <c r="M286" i="3"/>
  <c r="V286" i="3" s="1"/>
  <c r="M248" i="3"/>
  <c r="V248" i="3" s="1"/>
  <c r="M1017" i="3"/>
  <c r="V1017" i="3" s="1"/>
  <c r="M893" i="3"/>
  <c r="V893" i="3" s="1"/>
  <c r="M821" i="3"/>
  <c r="V821" i="3" s="1"/>
  <c r="M755" i="3"/>
  <c r="V755" i="3" s="1"/>
  <c r="M605" i="3"/>
  <c r="V605" i="3" s="1"/>
  <c r="M413" i="3"/>
  <c r="V413" i="3" s="1"/>
  <c r="M389" i="3"/>
  <c r="V389" i="3" s="1"/>
  <c r="M381" i="3"/>
  <c r="V381" i="3" s="1"/>
  <c r="M373" i="3"/>
  <c r="V373" i="3" s="1"/>
  <c r="M365" i="3"/>
  <c r="V365" i="3" s="1"/>
  <c r="M357" i="3"/>
  <c r="V357" i="3" s="1"/>
  <c r="M349" i="3"/>
  <c r="V349" i="3" s="1"/>
  <c r="M341" i="3"/>
  <c r="V341" i="3" s="1"/>
  <c r="M333" i="3"/>
  <c r="V333" i="3" s="1"/>
  <c r="M325" i="3"/>
  <c r="V325" i="3" s="1"/>
  <c r="M485" i="3"/>
  <c r="V485" i="3" s="1"/>
  <c r="M211" i="3"/>
  <c r="V211" i="3" s="1"/>
  <c r="M301" i="3"/>
  <c r="V301" i="3" s="1"/>
  <c r="M293" i="3"/>
  <c r="V293" i="3" s="1"/>
  <c r="M289" i="3"/>
  <c r="V289" i="3" s="1"/>
  <c r="M277" i="3"/>
  <c r="V277" i="3" s="1"/>
  <c r="M269" i="3"/>
  <c r="V269" i="3" s="1"/>
  <c r="M479" i="3"/>
  <c r="V479" i="3" s="1"/>
  <c r="M203" i="3"/>
  <c r="V203" i="3" s="1"/>
  <c r="M245" i="3"/>
  <c r="V245" i="3" s="1"/>
  <c r="M237" i="3"/>
  <c r="V237" i="3" s="1"/>
  <c r="M285" i="3"/>
  <c r="V285" i="3" s="1"/>
  <c r="M693" i="3"/>
  <c r="V693" i="3" s="1"/>
  <c r="M386" i="3"/>
  <c r="V386" i="3" s="1"/>
  <c r="M540" i="3"/>
  <c r="V540" i="3" s="1"/>
  <c r="M424" i="3"/>
  <c r="V424" i="3" s="1"/>
  <c r="M174" i="3"/>
  <c r="V174" i="3" s="1"/>
  <c r="M644" i="3"/>
  <c r="V644" i="3" s="1"/>
  <c r="M206" i="3"/>
  <c r="V206" i="3" s="1"/>
  <c r="M224" i="3"/>
  <c r="V224" i="3" s="1"/>
  <c r="M114" i="3"/>
  <c r="V114" i="3" s="1"/>
  <c r="M522" i="3"/>
  <c r="V522" i="3" s="1"/>
  <c r="M414" i="3"/>
  <c r="V414" i="3" s="1"/>
  <c r="M170" i="3"/>
  <c r="V170" i="3" s="1"/>
  <c r="M638" i="3"/>
  <c r="V638" i="3" s="1"/>
  <c r="M150" i="3"/>
  <c r="V150" i="3" s="1"/>
  <c r="M218" i="3"/>
  <c r="V218" i="3" s="1"/>
  <c r="M110" i="3"/>
  <c r="V110" i="3" s="1"/>
  <c r="M508" i="3"/>
  <c r="V508" i="3" s="1"/>
  <c r="M408" i="3"/>
  <c r="V408" i="3" s="1"/>
  <c r="M166" i="3"/>
  <c r="V166" i="3" s="1"/>
  <c r="M426" i="3"/>
  <c r="V426" i="3" s="1"/>
  <c r="M362" i="3"/>
  <c r="V362" i="3" s="1"/>
  <c r="M656" i="3"/>
  <c r="V656" i="3" s="1"/>
  <c r="M647" i="3"/>
  <c r="V647" i="3" s="1"/>
  <c r="M423" i="3"/>
  <c r="V423" i="3" s="1"/>
  <c r="M227" i="3"/>
  <c r="V227" i="3" s="1"/>
  <c r="M117" i="3"/>
  <c r="V117" i="3" s="1"/>
  <c r="M525" i="3"/>
  <c r="V525" i="3" s="1"/>
  <c r="M417" i="3"/>
  <c r="V417" i="3" s="1"/>
  <c r="M173" i="3"/>
  <c r="V173" i="3" s="1"/>
  <c r="M641" i="3"/>
  <c r="V641" i="3" s="1"/>
  <c r="M179" i="3"/>
  <c r="V179" i="3" s="1"/>
  <c r="M223" i="3"/>
  <c r="V223" i="3" s="1"/>
  <c r="M113" i="3"/>
  <c r="V113" i="3" s="1"/>
  <c r="M515" i="3"/>
  <c r="V515" i="3" s="1"/>
  <c r="M411" i="3"/>
  <c r="V411" i="3" s="1"/>
  <c r="M169" i="3"/>
  <c r="V169" i="3" s="1"/>
  <c r="M631" i="3"/>
  <c r="V631" i="3" s="1"/>
  <c r="M123" i="3"/>
  <c r="V123" i="3" s="1"/>
  <c r="M215" i="3"/>
  <c r="V215" i="3" s="1"/>
  <c r="M611" i="3"/>
  <c r="V611" i="3" s="1"/>
  <c r="M457" i="3"/>
  <c r="V457" i="3" s="1"/>
  <c r="M402" i="3"/>
  <c r="V402" i="3" s="1"/>
  <c r="M338" i="3"/>
  <c r="V338" i="3" s="1"/>
  <c r="M120" i="3"/>
  <c r="V120" i="3" s="1"/>
  <c r="M235" i="3"/>
  <c r="V235" i="3" s="1"/>
  <c r="M200" i="3"/>
  <c r="V200" i="3" s="1"/>
  <c r="M216" i="3"/>
  <c r="V216" i="3" s="1"/>
  <c r="M208" i="3"/>
  <c r="V208" i="3" s="1"/>
  <c r="M282" i="3"/>
  <c r="V282" i="3" s="1"/>
  <c r="M192" i="3"/>
  <c r="V192" i="3" s="1"/>
  <c r="M184" i="3"/>
  <c r="V184" i="3" s="1"/>
  <c r="M468" i="3"/>
  <c r="V468" i="3" s="1"/>
  <c r="M196" i="3"/>
  <c r="V196" i="3" s="1"/>
  <c r="M160" i="3"/>
  <c r="V160" i="3" s="1"/>
  <c r="M152" i="3"/>
  <c r="V152" i="3" s="1"/>
  <c r="M278" i="3"/>
  <c r="V278" i="3" s="1"/>
  <c r="M136" i="3"/>
  <c r="V136" i="3" s="1"/>
  <c r="M128" i="3"/>
  <c r="V128" i="3" s="1"/>
  <c r="M458" i="3"/>
  <c r="V458" i="3" s="1"/>
  <c r="M190" i="3"/>
  <c r="V190" i="3" s="1"/>
  <c r="M104" i="3"/>
  <c r="V104" i="3" s="1"/>
  <c r="M378" i="3"/>
  <c r="V378" i="3" s="1"/>
  <c r="M430" i="3"/>
  <c r="V430" i="3" s="1"/>
  <c r="M176" i="3"/>
  <c r="V176" i="3" s="1"/>
  <c r="M646" i="3"/>
  <c r="V646" i="3" s="1"/>
  <c r="M221" i="3"/>
  <c r="V221" i="3" s="1"/>
  <c r="M213" i="3"/>
  <c r="V213" i="3" s="1"/>
  <c r="M473" i="3"/>
  <c r="V473" i="3" s="1"/>
  <c r="M199" i="3"/>
  <c r="V199" i="3" s="1"/>
  <c r="M189" i="3"/>
  <c r="V189" i="3" s="1"/>
  <c r="M181" i="3"/>
  <c r="V181" i="3" s="1"/>
  <c r="M281" i="3"/>
  <c r="V281" i="3" s="1"/>
  <c r="M165" i="3"/>
  <c r="V165" i="3" s="1"/>
  <c r="M157" i="3"/>
  <c r="V157" i="3" s="1"/>
  <c r="M467" i="3"/>
  <c r="V467" i="3" s="1"/>
  <c r="M195" i="3"/>
  <c r="V195" i="3" s="1"/>
  <c r="M133" i="3"/>
  <c r="V133" i="3" s="1"/>
  <c r="M125" i="3"/>
  <c r="V125" i="3" s="1"/>
  <c r="M275" i="3"/>
  <c r="V275" i="3" s="1"/>
  <c r="M109" i="3"/>
  <c r="V109" i="3" s="1"/>
  <c r="M354" i="3"/>
  <c r="V354" i="3" s="1"/>
  <c r="M290" i="3"/>
  <c r="V290" i="3" s="1"/>
  <c r="M234" i="3"/>
  <c r="V234" i="3" s="1"/>
  <c r="M226" i="3"/>
  <c r="V226" i="3" s="1"/>
  <c r="M116" i="3"/>
  <c r="V116" i="3" s="1"/>
  <c r="M524" i="3"/>
  <c r="V524" i="3" s="1"/>
  <c r="M416" i="3"/>
  <c r="V416" i="3" s="1"/>
  <c r="M172" i="3"/>
  <c r="V172" i="3" s="1"/>
  <c r="M640" i="3"/>
  <c r="V640" i="3" s="1"/>
  <c r="M178" i="3"/>
  <c r="V178" i="3" s="1"/>
  <c r="M222" i="3"/>
  <c r="V222" i="3" s="1"/>
  <c r="M112" i="3"/>
  <c r="V112" i="3" s="1"/>
  <c r="M514" i="3"/>
  <c r="V514" i="3" s="1"/>
  <c r="M410" i="3"/>
  <c r="V410" i="3" s="1"/>
  <c r="M168" i="3"/>
  <c r="V168" i="3" s="1"/>
  <c r="M630" i="3"/>
  <c r="V630" i="3" s="1"/>
  <c r="M122" i="3"/>
  <c r="V122" i="3" s="1"/>
  <c r="M214" i="3"/>
  <c r="V214" i="3" s="1"/>
  <c r="M394" i="3"/>
  <c r="V394" i="3" s="1"/>
  <c r="M330" i="3"/>
  <c r="V330" i="3" s="1"/>
  <c r="M530" i="3"/>
  <c r="V530" i="3" s="1"/>
  <c r="M240" i="3"/>
  <c r="V240" i="3" s="1"/>
  <c r="M175" i="3"/>
  <c r="V175" i="3" s="1"/>
  <c r="M645" i="3"/>
  <c r="V645" i="3" s="1"/>
  <c r="M207" i="3"/>
  <c r="V207" i="3" s="1"/>
  <c r="M225" i="3"/>
  <c r="V225" i="3" s="1"/>
  <c r="M115" i="3"/>
  <c r="V115" i="3" s="1"/>
  <c r="M523" i="3"/>
  <c r="V523" i="3" s="1"/>
  <c r="M415" i="3"/>
  <c r="V415" i="3" s="1"/>
  <c r="M171" i="3"/>
  <c r="V171" i="3" s="1"/>
  <c r="M639" i="3"/>
  <c r="V639" i="3" s="1"/>
  <c r="M151" i="3"/>
  <c r="V151" i="3" s="1"/>
  <c r="M219" i="3"/>
  <c r="V219" i="3" s="1"/>
  <c r="M111" i="3"/>
  <c r="V111" i="3" s="1"/>
  <c r="M509" i="3"/>
  <c r="V509" i="3" s="1"/>
  <c r="M409" i="3"/>
  <c r="V409" i="3" s="1"/>
  <c r="M167" i="3"/>
  <c r="V167" i="3" s="1"/>
  <c r="M722" i="3"/>
  <c r="V722" i="3" s="1"/>
  <c r="M370" i="3"/>
  <c r="V370" i="3" s="1"/>
  <c r="M186" i="3"/>
  <c r="V186" i="3" s="1"/>
  <c r="M284" i="3"/>
  <c r="V284" i="3" s="1"/>
  <c r="M220" i="3"/>
  <c r="V220" i="3" s="1"/>
  <c r="M212" i="3"/>
  <c r="V212" i="3" s="1"/>
  <c r="M472" i="3"/>
  <c r="V472" i="3" s="1"/>
  <c r="M198" i="3"/>
  <c r="V198" i="3" s="1"/>
  <c r="M188" i="3"/>
  <c r="V188" i="3" s="1"/>
  <c r="M180" i="3"/>
  <c r="V180" i="3" s="1"/>
  <c r="M280" i="3"/>
  <c r="V280" i="3" s="1"/>
  <c r="M164" i="3"/>
  <c r="V164" i="3" s="1"/>
  <c r="M156" i="3"/>
  <c r="V156" i="3" s="1"/>
  <c r="M466" i="3"/>
  <c r="V466" i="3" s="1"/>
  <c r="M194" i="3"/>
  <c r="V194" i="3" s="1"/>
  <c r="M132" i="3"/>
  <c r="V132" i="3" s="1"/>
  <c r="M124" i="3"/>
  <c r="V124" i="3" s="1"/>
  <c r="M274" i="3"/>
  <c r="V274" i="3" s="1"/>
  <c r="M108" i="3"/>
  <c r="V108" i="3" s="1"/>
  <c r="M298" i="3"/>
  <c r="V298" i="3" s="1"/>
  <c r="M346" i="3"/>
  <c r="V346" i="3" s="1"/>
  <c r="M230" i="3"/>
  <c r="V230" i="3" s="1"/>
  <c r="M474" i="3"/>
  <c r="V474" i="3" s="1"/>
  <c r="M201" i="3"/>
  <c r="V201" i="3" s="1"/>
  <c r="M217" i="3"/>
  <c r="V217" i="3" s="1"/>
  <c r="M209" i="3"/>
  <c r="V209" i="3" s="1"/>
  <c r="M283" i="3"/>
  <c r="V283" i="3" s="1"/>
  <c r="M193" i="3"/>
  <c r="V193" i="3" s="1"/>
  <c r="M185" i="3"/>
  <c r="V185" i="3" s="1"/>
  <c r="M469" i="3"/>
  <c r="V469" i="3" s="1"/>
  <c r="M197" i="3"/>
  <c r="V197" i="3" s="1"/>
  <c r="M161" i="3"/>
  <c r="V161" i="3" s="1"/>
  <c r="M153" i="3"/>
  <c r="V153" i="3" s="1"/>
  <c r="M279" i="3"/>
  <c r="V279" i="3" s="1"/>
  <c r="M137" i="3"/>
  <c r="V137" i="3" s="1"/>
  <c r="M129" i="3"/>
  <c r="V129" i="3" s="1"/>
  <c r="M459" i="3"/>
  <c r="V459" i="3" s="1"/>
  <c r="M191" i="3"/>
  <c r="V191" i="3" s="1"/>
  <c r="M105" i="3"/>
  <c r="V105" i="3" s="1"/>
  <c r="J441" i="3" l="1"/>
  <c r="S441" i="3" s="1"/>
  <c r="J605" i="3"/>
  <c r="S605" i="3" s="1"/>
  <c r="J613" i="3"/>
  <c r="S613" i="3" s="1"/>
  <c r="J149" i="3"/>
  <c r="S149" i="3" s="1"/>
  <c r="J449" i="3"/>
  <c r="S449" i="3" s="1"/>
  <c r="J1013" i="3"/>
  <c r="S1013" i="3" s="1"/>
  <c r="J439" i="3"/>
  <c r="S439" i="3" s="1"/>
  <c r="J1021" i="3"/>
  <c r="S1021" i="3" s="1"/>
  <c r="J259" i="3"/>
  <c r="S259" i="3" s="1"/>
  <c r="J621" i="3"/>
  <c r="S621" i="3" s="1"/>
  <c r="J1011" i="3"/>
  <c r="S1011" i="3" s="1"/>
  <c r="J307" i="3"/>
  <c r="S307" i="3" s="1"/>
  <c r="J1019" i="3"/>
  <c r="S1019" i="3" s="1"/>
  <c r="J315" i="3"/>
  <c r="S315" i="3" s="1"/>
  <c r="J595" i="3"/>
  <c r="S595" i="3" s="1"/>
  <c r="K438" i="3"/>
  <c r="T438" i="3" s="1"/>
  <c r="K663" i="3"/>
  <c r="T663" i="3" s="1"/>
  <c r="K312" i="3"/>
  <c r="T312" i="3" s="1"/>
  <c r="K211" i="3"/>
  <c r="T211" i="3" s="1"/>
  <c r="K575" i="3"/>
  <c r="T575" i="3" s="1"/>
  <c r="K608" i="3"/>
  <c r="T608" i="3" s="1"/>
  <c r="K278" i="3"/>
  <c r="T278" i="3" s="1"/>
  <c r="K287" i="3"/>
  <c r="T287" i="3" s="1"/>
  <c r="K423" i="3"/>
  <c r="T423" i="3" s="1"/>
  <c r="K552" i="3"/>
  <c r="T552" i="3" s="1"/>
  <c r="K514" i="3"/>
  <c r="T514" i="3" s="1"/>
  <c r="K611" i="3"/>
  <c r="T611" i="3" s="1"/>
  <c r="K596" i="3"/>
  <c r="T596" i="3" s="1"/>
  <c r="K621" i="3"/>
  <c r="T621" i="3" s="1"/>
  <c r="K681" i="3"/>
  <c r="T681" i="3" s="1"/>
  <c r="K155" i="3"/>
  <c r="T155" i="3" s="1"/>
  <c r="H110" i="3"/>
  <c r="Q110" i="3" s="1"/>
  <c r="H224" i="3"/>
  <c r="Q224" i="3" s="1"/>
  <c r="H219" i="3"/>
  <c r="Q219" i="3" s="1"/>
  <c r="H278" i="3"/>
  <c r="Q278" i="3" s="1"/>
  <c r="H279" i="3"/>
  <c r="Q279" i="3" s="1"/>
  <c r="H514" i="3"/>
  <c r="Q514" i="3" s="1"/>
  <c r="H116" i="3"/>
  <c r="Q116" i="3" s="1"/>
  <c r="H113" i="3"/>
  <c r="Q113" i="3" s="1"/>
  <c r="H227" i="3"/>
  <c r="Q227" i="3" s="1"/>
  <c r="H284" i="3"/>
  <c r="Q284" i="3" s="1"/>
  <c r="H422" i="3"/>
  <c r="Q422" i="3" s="1"/>
  <c r="H429" i="3"/>
  <c r="Q429" i="3" s="1"/>
  <c r="H545" i="3"/>
  <c r="Q545" i="3" s="1"/>
  <c r="H493" i="3"/>
  <c r="Q493" i="3" s="1"/>
  <c r="H553" i="3"/>
  <c r="Q553" i="3" s="1"/>
  <c r="H679" i="3"/>
  <c r="Q679" i="3" s="1"/>
  <c r="H204" i="3"/>
  <c r="Q204" i="3" s="1"/>
  <c r="H238" i="3"/>
  <c r="Q238" i="3" s="1"/>
  <c r="H568" i="3"/>
  <c r="Q568" i="3" s="1"/>
  <c r="H588" i="3"/>
  <c r="Q588" i="3" s="1"/>
  <c r="H322" i="3"/>
  <c r="Q322" i="3" s="1"/>
  <c r="H680" i="3"/>
  <c r="Q680" i="3" s="1"/>
  <c r="H287" i="3"/>
  <c r="Q287" i="3" s="1"/>
  <c r="H437" i="3"/>
  <c r="Q437" i="3" s="1"/>
  <c r="H445" i="3"/>
  <c r="Q445" i="3" s="1"/>
  <c r="H683" i="3"/>
  <c r="Q683" i="3" s="1"/>
  <c r="H656" i="3"/>
  <c r="Q656" i="3" s="1"/>
  <c r="H431" i="3"/>
  <c r="Q431" i="3" s="1"/>
  <c r="H139" i="3"/>
  <c r="Q139" i="3" s="1"/>
  <c r="H551" i="3"/>
  <c r="Q551" i="3" s="1"/>
  <c r="H147" i="3"/>
  <c r="Q147" i="3" s="1"/>
  <c r="H447" i="3"/>
  <c r="Q447" i="3" s="1"/>
  <c r="H604" i="3"/>
  <c r="Q604" i="3" s="1"/>
  <c r="H612" i="3"/>
  <c r="Q612" i="3" s="1"/>
  <c r="H148" i="3"/>
  <c r="Q148" i="3" s="1"/>
  <c r="H448" i="3"/>
  <c r="Q448" i="3" s="1"/>
  <c r="H211" i="3"/>
  <c r="Q211" i="3" s="1"/>
  <c r="H575" i="3"/>
  <c r="Q575" i="3" s="1"/>
  <c r="H1027" i="3"/>
  <c r="Q1027" i="3" s="1"/>
  <c r="H271" i="3"/>
  <c r="Q271" i="3" s="1"/>
  <c r="H428" i="3"/>
  <c r="Q428" i="3" s="1"/>
  <c r="H544" i="3"/>
  <c r="Q544" i="3" s="1"/>
  <c r="H492" i="3"/>
  <c r="Q492" i="3" s="1"/>
  <c r="H552" i="3"/>
  <c r="Q552" i="3" s="1"/>
  <c r="H678" i="3"/>
  <c r="Q678" i="3" s="1"/>
  <c r="K275" i="3"/>
  <c r="T275" i="3" s="1"/>
  <c r="K422" i="3"/>
  <c r="T422" i="3" s="1"/>
  <c r="K1011" i="3"/>
  <c r="T1011" i="3" s="1"/>
  <c r="K667" i="3"/>
  <c r="T667" i="3" s="1"/>
  <c r="H644" i="3"/>
  <c r="Q644" i="3" s="1"/>
  <c r="H639" i="3"/>
  <c r="Q639" i="3" s="1"/>
  <c r="H200" i="3"/>
  <c r="Q200" i="3" s="1"/>
  <c r="H201" i="3"/>
  <c r="Q201" i="3" s="1"/>
  <c r="H222" i="3"/>
  <c r="Q222" i="3" s="1"/>
  <c r="H215" i="3"/>
  <c r="Q215" i="3" s="1"/>
  <c r="H274" i="3"/>
  <c r="Q274" i="3" s="1"/>
  <c r="H275" i="3"/>
  <c r="Q275" i="3" s="1"/>
  <c r="H529" i="3"/>
  <c r="Q529" i="3" s="1"/>
  <c r="H127" i="3"/>
  <c r="Q127" i="3" s="1"/>
  <c r="H617" i="3"/>
  <c r="Q617" i="3" s="1"/>
  <c r="H625" i="3"/>
  <c r="Q625" i="3" s="1"/>
  <c r="H474" i="3"/>
  <c r="Q474" i="3" s="1"/>
  <c r="H566" i="3"/>
  <c r="Q566" i="3" s="1"/>
  <c r="H584" i="3"/>
  <c r="Q584" i="3" s="1"/>
  <c r="H131" i="3"/>
  <c r="Q131" i="3" s="1"/>
  <c r="H435" i="3"/>
  <c r="Q435" i="3" s="1"/>
  <c r="H1017" i="3"/>
  <c r="Q1017" i="3" s="1"/>
  <c r="H443" i="3"/>
  <c r="Q443" i="3" s="1"/>
  <c r="H675" i="3"/>
  <c r="Q675" i="3" s="1"/>
  <c r="H563" i="3"/>
  <c r="Q563" i="3" s="1"/>
  <c r="H430" i="3"/>
  <c r="Q430" i="3" s="1"/>
  <c r="H138" i="3"/>
  <c r="Q138" i="3" s="1"/>
  <c r="H550" i="3"/>
  <c r="Q550" i="3" s="1"/>
  <c r="H146" i="3"/>
  <c r="Q146" i="3" s="1"/>
  <c r="H446" i="3"/>
  <c r="Q446" i="3" s="1"/>
  <c r="H531" i="3"/>
  <c r="Q531" i="3" s="1"/>
  <c r="H243" i="3"/>
  <c r="Q243" i="3" s="1"/>
  <c r="H491" i="3"/>
  <c r="Q491" i="3" s="1"/>
  <c r="H255" i="3"/>
  <c r="Q255" i="3" s="1"/>
  <c r="H499" i="3"/>
  <c r="Q499" i="3" s="1"/>
  <c r="H677" i="3"/>
  <c r="Q677" i="3" s="1"/>
  <c r="H159" i="3"/>
  <c r="Q159" i="3" s="1"/>
  <c r="H453" i="3"/>
  <c r="Q453" i="3" s="1"/>
  <c r="H582" i="3"/>
  <c r="Q582" i="3" s="1"/>
  <c r="H500" i="3"/>
  <c r="Q500" i="3" s="1"/>
  <c r="H479" i="3"/>
  <c r="Q479" i="3" s="1"/>
  <c r="H607" i="3"/>
  <c r="Q607" i="3" s="1"/>
  <c r="H615" i="3"/>
  <c r="Q615" i="3" s="1"/>
  <c r="H327" i="3"/>
  <c r="Q327" i="3" s="1"/>
  <c r="H528" i="3"/>
  <c r="Q528" i="3" s="1"/>
  <c r="H126" i="3"/>
  <c r="Q126" i="3" s="1"/>
  <c r="H616" i="3"/>
  <c r="Q616" i="3" s="1"/>
  <c r="H624" i="3"/>
  <c r="Q624" i="3" s="1"/>
  <c r="K116" i="3"/>
  <c r="T116" i="3" s="1"/>
  <c r="K480" i="3"/>
  <c r="T480" i="3" s="1"/>
  <c r="K432" i="3"/>
  <c r="T432" i="3" s="1"/>
  <c r="K615" i="3"/>
  <c r="T615" i="3" s="1"/>
  <c r="K682" i="3"/>
  <c r="T682" i="3" s="1"/>
  <c r="K590" i="3"/>
  <c r="T590" i="3" s="1"/>
  <c r="K260" i="3"/>
  <c r="T260" i="3" s="1"/>
  <c r="K323" i="3"/>
  <c r="T323" i="3" s="1"/>
  <c r="H638" i="3"/>
  <c r="Q638" i="3" s="1"/>
  <c r="H196" i="3"/>
  <c r="Q196" i="3" s="1"/>
  <c r="H197" i="3"/>
  <c r="Q197" i="3" s="1"/>
  <c r="H214" i="3"/>
  <c r="Q214" i="3" s="1"/>
  <c r="H641" i="3"/>
  <c r="Q641" i="3" s="1"/>
  <c r="H119" i="3"/>
  <c r="Q119" i="3" s="1"/>
  <c r="H233" i="3"/>
  <c r="Q233" i="3" s="1"/>
  <c r="H308" i="3"/>
  <c r="Q308" i="3" s="1"/>
  <c r="H618" i="3"/>
  <c r="Q618" i="3" s="1"/>
  <c r="H205" i="3"/>
  <c r="Q205" i="3" s="1"/>
  <c r="H239" i="3"/>
  <c r="Q239" i="3" s="1"/>
  <c r="H569" i="3"/>
  <c r="Q569" i="3" s="1"/>
  <c r="H589" i="3"/>
  <c r="Q589" i="3" s="1"/>
  <c r="H323" i="3"/>
  <c r="Q323" i="3" s="1"/>
  <c r="H681" i="3"/>
  <c r="Q681" i="3" s="1"/>
  <c r="H424" i="3"/>
  <c r="Q424" i="3" s="1"/>
  <c r="H540" i="3"/>
  <c r="Q540" i="3" s="1"/>
  <c r="H134" i="3"/>
  <c r="Q134" i="3" s="1"/>
  <c r="H246" i="3"/>
  <c r="Q246" i="3" s="1"/>
  <c r="H668" i="3"/>
  <c r="Q668" i="3" s="1"/>
  <c r="H144" i="3"/>
  <c r="Q144" i="3" s="1"/>
  <c r="H256" i="3"/>
  <c r="Q256" i="3" s="1"/>
  <c r="H558" i="3"/>
  <c r="Q558" i="3" s="1"/>
  <c r="H121" i="3"/>
  <c r="Q121" i="3" s="1"/>
  <c r="H489" i="3"/>
  <c r="Q489" i="3" s="1"/>
  <c r="H549" i="3"/>
  <c r="Q549" i="3" s="1"/>
  <c r="H497" i="3"/>
  <c r="Q497" i="3" s="1"/>
  <c r="H591" i="3"/>
  <c r="Q591" i="3" s="1"/>
  <c r="H267" i="3"/>
  <c r="Q267" i="3" s="1"/>
  <c r="H603" i="3"/>
  <c r="Q603" i="3" s="1"/>
  <c r="H1010" i="3"/>
  <c r="Q1010" i="3" s="1"/>
  <c r="H306" i="3"/>
  <c r="Q306" i="3" s="1"/>
  <c r="H1018" i="3"/>
  <c r="Q1018" i="3" s="1"/>
  <c r="H314" i="3"/>
  <c r="Q314" i="3" s="1"/>
  <c r="H594" i="3"/>
  <c r="Q594" i="3" s="1"/>
  <c r="H162" i="3"/>
  <c r="Q162" i="3" s="1"/>
  <c r="H441" i="3"/>
  <c r="Q441" i="3" s="1"/>
  <c r="H118" i="3"/>
  <c r="Q118" i="3" s="1"/>
  <c r="H232" i="3"/>
  <c r="Q232" i="3" s="1"/>
  <c r="K409" i="3"/>
  <c r="T409" i="3" s="1"/>
  <c r="K466" i="3"/>
  <c r="T466" i="3" s="1"/>
  <c r="K1012" i="3"/>
  <c r="T1012" i="3" s="1"/>
  <c r="K1030" i="3"/>
  <c r="T1030" i="3" s="1"/>
  <c r="K623" i="3"/>
  <c r="T623" i="3" s="1"/>
  <c r="H415" i="3"/>
  <c r="Q415" i="3" s="1"/>
  <c r="H190" i="3"/>
  <c r="Q190" i="3" s="1"/>
  <c r="H468" i="3"/>
  <c r="Q468" i="3" s="1"/>
  <c r="H191" i="3"/>
  <c r="Q191" i="3" s="1"/>
  <c r="H469" i="3"/>
  <c r="Q469" i="3" s="1"/>
  <c r="H640" i="3"/>
  <c r="Q640" i="3" s="1"/>
  <c r="H631" i="3"/>
  <c r="Q631" i="3" s="1"/>
  <c r="H198" i="3"/>
  <c r="Q198" i="3" s="1"/>
  <c r="H199" i="3"/>
  <c r="Q199" i="3" s="1"/>
  <c r="H229" i="3"/>
  <c r="Q229" i="3" s="1"/>
  <c r="H155" i="3"/>
  <c r="Q155" i="3" s="1"/>
  <c r="H623" i="3"/>
  <c r="Q623" i="3" s="1"/>
  <c r="H294" i="3"/>
  <c r="Q294" i="3" s="1"/>
  <c r="H610" i="3"/>
  <c r="Q610" i="3" s="1"/>
  <c r="H564" i="3"/>
  <c r="Q564" i="3" s="1"/>
  <c r="H481" i="3"/>
  <c r="Q481" i="3" s="1"/>
  <c r="H487" i="3"/>
  <c r="Q487" i="3" s="1"/>
  <c r="H1015" i="3"/>
  <c r="Q1015" i="3" s="1"/>
  <c r="H311" i="3"/>
  <c r="Q311" i="3" s="1"/>
  <c r="H597" i="3"/>
  <c r="Q597" i="3" s="1"/>
  <c r="H530" i="3"/>
  <c r="Q530" i="3" s="1"/>
  <c r="H242" i="3"/>
  <c r="Q242" i="3" s="1"/>
  <c r="H490" i="3"/>
  <c r="Q490" i="3" s="1"/>
  <c r="H254" i="3"/>
  <c r="Q254" i="3" s="1"/>
  <c r="H498" i="3"/>
  <c r="Q498" i="3" s="1"/>
  <c r="H676" i="3"/>
  <c r="Q676" i="3" s="1"/>
  <c r="H158" i="3"/>
  <c r="Q158" i="3" s="1"/>
  <c r="H452" i="3"/>
  <c r="Q452" i="3" s="1"/>
  <c r="H231" i="3"/>
  <c r="Q231" i="3" s="1"/>
  <c r="H299" i="3"/>
  <c r="Q299" i="3" s="1"/>
  <c r="H667" i="3"/>
  <c r="Q667" i="3" s="1"/>
  <c r="H505" i="3"/>
  <c r="Q505" i="3" s="1"/>
  <c r="H210" i="3"/>
  <c r="Q210" i="3" s="1"/>
  <c r="H574" i="3"/>
  <c r="Q574" i="3" s="1"/>
  <c r="H1026" i="3"/>
  <c r="Q1026" i="3" s="1"/>
  <c r="H270" i="3"/>
  <c r="Q270" i="3" s="1"/>
  <c r="H605" i="3"/>
  <c r="Q605" i="3" s="1"/>
  <c r="H613" i="3"/>
  <c r="Q613" i="3" s="1"/>
  <c r="H149" i="3"/>
  <c r="Q149" i="3" s="1"/>
  <c r="H449" i="3"/>
  <c r="Q449" i="3" s="1"/>
  <c r="H228" i="3"/>
  <c r="Q228" i="3" s="1"/>
  <c r="H154" i="3"/>
  <c r="Q154" i="3" s="1"/>
  <c r="H622" i="3"/>
  <c r="Q622" i="3" s="1"/>
  <c r="K218" i="3"/>
  <c r="T218" i="3" s="1"/>
  <c r="K459" i="3"/>
  <c r="T459" i="3" s="1"/>
  <c r="K539" i="3"/>
  <c r="T539" i="3" s="1"/>
  <c r="K530" i="3"/>
  <c r="T530" i="3" s="1"/>
  <c r="K310" i="3"/>
  <c r="T310" i="3" s="1"/>
  <c r="H414" i="3"/>
  <c r="Q414" i="3" s="1"/>
  <c r="H409" i="3"/>
  <c r="Q409" i="3" s="1"/>
  <c r="H523" i="3"/>
  <c r="Q523" i="3" s="1"/>
  <c r="H458" i="3"/>
  <c r="Q458" i="3" s="1"/>
  <c r="H459" i="3"/>
  <c r="Q459" i="3" s="1"/>
  <c r="H630" i="3"/>
  <c r="Q630" i="3" s="1"/>
  <c r="H417" i="3"/>
  <c r="Q417" i="3" s="1"/>
  <c r="H194" i="3"/>
  <c r="Q194" i="3" s="1"/>
  <c r="H472" i="3"/>
  <c r="Q472" i="3" s="1"/>
  <c r="H195" i="3"/>
  <c r="Q195" i="3" s="1"/>
  <c r="H473" i="3"/>
  <c r="Q473" i="3" s="1"/>
  <c r="H661" i="3"/>
  <c r="Q661" i="3" s="1"/>
  <c r="H547" i="3"/>
  <c r="Q547" i="3" s="1"/>
  <c r="H143" i="3"/>
  <c r="Q143" i="3" s="1"/>
  <c r="H555" i="3"/>
  <c r="Q555" i="3" s="1"/>
  <c r="H1023" i="3"/>
  <c r="Q1023" i="3" s="1"/>
  <c r="H261" i="3"/>
  <c r="Q261" i="3" s="1"/>
  <c r="H1031" i="3"/>
  <c r="Q1031" i="3" s="1"/>
  <c r="H286" i="3"/>
  <c r="Q286" i="3" s="1"/>
  <c r="H436" i="3"/>
  <c r="Q436" i="3" s="1"/>
  <c r="H444" i="3"/>
  <c r="Q444" i="3" s="1"/>
  <c r="H682" i="3"/>
  <c r="Q682" i="3" s="1"/>
  <c r="H475" i="3"/>
  <c r="Q475" i="3" s="1"/>
  <c r="H567" i="3"/>
  <c r="Q567" i="3" s="1"/>
  <c r="H585" i="3"/>
  <c r="Q585" i="3" s="1"/>
  <c r="H120" i="3"/>
  <c r="Q120" i="3" s="1"/>
  <c r="H488" i="3"/>
  <c r="Q488" i="3" s="1"/>
  <c r="H548" i="3"/>
  <c r="Q548" i="3" s="1"/>
  <c r="H496" i="3"/>
  <c r="Q496" i="3" s="1"/>
  <c r="H590" i="3"/>
  <c r="Q590" i="3" s="1"/>
  <c r="H266" i="3"/>
  <c r="Q266" i="3" s="1"/>
  <c r="H602" i="3"/>
  <c r="Q602" i="3" s="1"/>
  <c r="H601" i="3"/>
  <c r="Q601" i="3" s="1"/>
  <c r="H202" i="3"/>
  <c r="Q202" i="3" s="1"/>
  <c r="H484" i="3"/>
  <c r="Q484" i="3" s="1"/>
  <c r="H302" i="3"/>
  <c r="Q302" i="3" s="1"/>
  <c r="H312" i="3"/>
  <c r="Q312" i="3" s="1"/>
  <c r="H506" i="3"/>
  <c r="Q506" i="3" s="1"/>
  <c r="H289" i="3"/>
  <c r="Q289" i="3" s="1"/>
  <c r="H1013" i="3"/>
  <c r="Q1013" i="3" s="1"/>
  <c r="H439" i="3"/>
  <c r="Q439" i="3" s="1"/>
  <c r="H1021" i="3"/>
  <c r="Q1021" i="3" s="1"/>
  <c r="H259" i="3"/>
  <c r="Q259" i="3" s="1"/>
  <c r="H621" i="3"/>
  <c r="Q621" i="3" s="1"/>
  <c r="H660" i="3"/>
  <c r="Q660" i="3" s="1"/>
  <c r="H546" i="3"/>
  <c r="Q546" i="3" s="1"/>
  <c r="H142" i="3"/>
  <c r="Q142" i="3" s="1"/>
  <c r="H554" i="3"/>
  <c r="Q554" i="3" s="1"/>
  <c r="H1022" i="3"/>
  <c r="Q1022" i="3" s="1"/>
  <c r="H260" i="3"/>
  <c r="Q260" i="3" s="1"/>
  <c r="H1030" i="3"/>
  <c r="Q1030" i="3" s="1"/>
  <c r="K223" i="3"/>
  <c r="T223" i="3" s="1"/>
  <c r="K496" i="3"/>
  <c r="T496" i="3" s="1"/>
  <c r="K448" i="3"/>
  <c r="T448" i="3" s="1"/>
  <c r="H408" i="3"/>
  <c r="Q408" i="3" s="1"/>
  <c r="H522" i="3"/>
  <c r="Q522" i="3" s="1"/>
  <c r="H509" i="3"/>
  <c r="Q509" i="3" s="1"/>
  <c r="H115" i="3"/>
  <c r="Q115" i="3" s="1"/>
  <c r="H416" i="3"/>
  <c r="Q416" i="3" s="1"/>
  <c r="H411" i="3"/>
  <c r="Q411" i="3" s="1"/>
  <c r="H525" i="3"/>
  <c r="Q525" i="3" s="1"/>
  <c r="H466" i="3"/>
  <c r="Q466" i="3" s="1"/>
  <c r="H467" i="3"/>
  <c r="Q467" i="3" s="1"/>
  <c r="H655" i="3"/>
  <c r="Q655" i="3" s="1"/>
  <c r="H665" i="3"/>
  <c r="Q665" i="3" s="1"/>
  <c r="H141" i="3"/>
  <c r="Q141" i="3" s="1"/>
  <c r="H253" i="3"/>
  <c r="Q253" i="3" s="1"/>
  <c r="H673" i="3"/>
  <c r="Q673" i="3" s="1"/>
  <c r="H503" i="3"/>
  <c r="Q503" i="3" s="1"/>
  <c r="H608" i="3"/>
  <c r="Q608" i="3" s="1"/>
  <c r="H556" i="3"/>
  <c r="Q556" i="3" s="1"/>
  <c r="H1024" i="3"/>
  <c r="Q1024" i="3" s="1"/>
  <c r="H450" i="3"/>
  <c r="Q450" i="3" s="1"/>
  <c r="H309" i="3"/>
  <c r="Q309" i="3" s="1"/>
  <c r="H619" i="3"/>
  <c r="Q619" i="3" s="1"/>
  <c r="H230" i="3"/>
  <c r="Q230" i="3" s="1"/>
  <c r="H298" i="3"/>
  <c r="Q298" i="3" s="1"/>
  <c r="H666" i="3"/>
  <c r="Q666" i="3" s="1"/>
  <c r="H504" i="3"/>
  <c r="Q504" i="3" s="1"/>
  <c r="H657" i="3"/>
  <c r="Q657" i="3" s="1"/>
  <c r="H478" i="3"/>
  <c r="Q478" i="3" s="1"/>
  <c r="H606" i="3"/>
  <c r="Q606" i="3" s="1"/>
  <c r="H614" i="3"/>
  <c r="Q614" i="3" s="1"/>
  <c r="H326" i="3"/>
  <c r="Q326" i="3" s="1"/>
  <c r="H285" i="3"/>
  <c r="Q285" i="3" s="1"/>
  <c r="H583" i="3"/>
  <c r="Q583" i="3" s="1"/>
  <c r="H501" i="3"/>
  <c r="Q501" i="3" s="1"/>
  <c r="H654" i="3"/>
  <c r="Q654" i="3" s="1"/>
  <c r="H664" i="3"/>
  <c r="Q664" i="3" s="1"/>
  <c r="H140" i="3"/>
  <c r="Q140" i="3" s="1"/>
  <c r="H252" i="3"/>
  <c r="Q252" i="3" s="1"/>
  <c r="H672" i="3"/>
  <c r="Q672" i="3" s="1"/>
  <c r="K523" i="3"/>
  <c r="T523" i="3" s="1"/>
  <c r="K657" i="3"/>
  <c r="T657" i="3" s="1"/>
  <c r="K478" i="3"/>
  <c r="T478" i="3" s="1"/>
  <c r="K447" i="3"/>
  <c r="T447" i="3" s="1"/>
  <c r="K445" i="3"/>
  <c r="T445" i="3" s="1"/>
  <c r="K509" i="3"/>
  <c r="T509" i="3" s="1"/>
  <c r="K115" i="3"/>
  <c r="T115" i="3" s="1"/>
  <c r="K112" i="3"/>
  <c r="T112" i="3" s="1"/>
  <c r="K226" i="3"/>
  <c r="T226" i="3" s="1"/>
  <c r="K215" i="3"/>
  <c r="T215" i="3" s="1"/>
  <c r="K644" i="3"/>
  <c r="T644" i="3" s="1"/>
  <c r="K243" i="3"/>
  <c r="T243" i="3" s="1"/>
  <c r="K647" i="3"/>
  <c r="T647" i="3" s="1"/>
  <c r="K428" i="3"/>
  <c r="T428" i="3" s="1"/>
  <c r="K544" i="3"/>
  <c r="T544" i="3" s="1"/>
  <c r="K529" i="3"/>
  <c r="T529" i="3" s="1"/>
  <c r="K127" i="3"/>
  <c r="T127" i="3" s="1"/>
  <c r="K665" i="3"/>
  <c r="T665" i="3" s="1"/>
  <c r="K120" i="3"/>
  <c r="T120" i="3" s="1"/>
  <c r="K203" i="3"/>
  <c r="T203" i="3" s="1"/>
  <c r="K485" i="3"/>
  <c r="T485" i="3" s="1"/>
  <c r="K138" i="3"/>
  <c r="T138" i="3" s="1"/>
  <c r="K550" i="3"/>
  <c r="T550" i="3" s="1"/>
  <c r="K303" i="3"/>
  <c r="T303" i="3" s="1"/>
  <c r="K434" i="3"/>
  <c r="T434" i="3" s="1"/>
  <c r="K1016" i="3"/>
  <c r="T1016" i="3" s="1"/>
  <c r="K147" i="3"/>
  <c r="T147" i="3" s="1"/>
  <c r="K437" i="3"/>
  <c r="T437" i="3" s="1"/>
  <c r="K582" i="3"/>
  <c r="T582" i="3" s="1"/>
  <c r="K441" i="3"/>
  <c r="T441" i="3" s="1"/>
  <c r="K584" i="3"/>
  <c r="T584" i="3" s="1"/>
  <c r="K670" i="3"/>
  <c r="T670" i="3" s="1"/>
  <c r="K557" i="3"/>
  <c r="T557" i="3" s="1"/>
  <c r="K614" i="3"/>
  <c r="T614" i="3" s="1"/>
  <c r="K680" i="3"/>
  <c r="T680" i="3" s="1"/>
  <c r="K502" i="3"/>
  <c r="T502" i="3" s="1"/>
  <c r="K597" i="3"/>
  <c r="T597" i="3" s="1"/>
  <c r="K620" i="3"/>
  <c r="T620" i="3" s="1"/>
  <c r="K261" i="3"/>
  <c r="T261" i="3" s="1"/>
  <c r="K1031" i="3"/>
  <c r="T1031" i="3" s="1"/>
  <c r="K111" i="3"/>
  <c r="T111" i="3" s="1"/>
  <c r="K225" i="3"/>
  <c r="T225" i="3" s="1"/>
  <c r="K222" i="3"/>
  <c r="T222" i="3" s="1"/>
  <c r="K475" i="3"/>
  <c r="T475" i="3" s="1"/>
  <c r="K199" i="3"/>
  <c r="T199" i="3" s="1"/>
  <c r="K486" i="3"/>
  <c r="T486" i="3" s="1"/>
  <c r="K200" i="3"/>
  <c r="T200" i="3" s="1"/>
  <c r="K641" i="3"/>
  <c r="T641" i="3" s="1"/>
  <c r="K638" i="3"/>
  <c r="T638" i="3" s="1"/>
  <c r="K283" i="3"/>
  <c r="T283" i="3" s="1"/>
  <c r="K284" i="3"/>
  <c r="T284" i="3" s="1"/>
  <c r="K431" i="3"/>
  <c r="T431" i="3" s="1"/>
  <c r="K547" i="3"/>
  <c r="T547" i="3" s="1"/>
  <c r="K538" i="3"/>
  <c r="T538" i="3" s="1"/>
  <c r="K662" i="3"/>
  <c r="T662" i="3" s="1"/>
  <c r="K131" i="3"/>
  <c r="T131" i="3" s="1"/>
  <c r="K604" i="3"/>
  <c r="T604" i="3" s="1"/>
  <c r="K119" i="3"/>
  <c r="T119" i="3" s="1"/>
  <c r="K233" i="3"/>
  <c r="T233" i="3" s="1"/>
  <c r="K230" i="3"/>
  <c r="T230" i="3" s="1"/>
  <c r="K298" i="3"/>
  <c r="T298" i="3" s="1"/>
  <c r="K479" i="3"/>
  <c r="T479" i="3" s="1"/>
  <c r="K134" i="3"/>
  <c r="T134" i="3" s="1"/>
  <c r="K246" i="3"/>
  <c r="T246" i="3" s="1"/>
  <c r="K668" i="3"/>
  <c r="T668" i="3" s="1"/>
  <c r="K607" i="3"/>
  <c r="T607" i="3" s="1"/>
  <c r="K568" i="3"/>
  <c r="T568" i="3" s="1"/>
  <c r="K609" i="3"/>
  <c r="T609" i="3" s="1"/>
  <c r="K1010" i="3"/>
  <c r="T1010" i="3" s="1"/>
  <c r="K306" i="3"/>
  <c r="T306" i="3" s="1"/>
  <c r="K613" i="3"/>
  <c r="T613" i="3" s="1"/>
  <c r="K149" i="3"/>
  <c r="T149" i="3" s="1"/>
  <c r="K618" i="3"/>
  <c r="T618" i="3" s="1"/>
  <c r="K616" i="3"/>
  <c r="T616" i="3" s="1"/>
  <c r="K1024" i="3"/>
  <c r="T1024" i="3" s="1"/>
  <c r="K443" i="3"/>
  <c r="T443" i="3" s="1"/>
  <c r="K675" i="3"/>
  <c r="T675" i="3" s="1"/>
  <c r="K440" i="3"/>
  <c r="T440" i="3" s="1"/>
  <c r="K555" i="3"/>
  <c r="T555" i="3" s="1"/>
  <c r="K1023" i="3"/>
  <c r="T1023" i="3" s="1"/>
  <c r="K158" i="3"/>
  <c r="T158" i="3" s="1"/>
  <c r="K452" i="3"/>
  <c r="T452" i="3" s="1"/>
  <c r="K163" i="3"/>
  <c r="T163" i="3" s="1"/>
  <c r="K560" i="3"/>
  <c r="T560" i="3" s="1"/>
  <c r="K1028" i="3"/>
  <c r="T1028" i="3" s="1"/>
  <c r="K503" i="3"/>
  <c r="T503" i="3" s="1"/>
  <c r="K219" i="3"/>
  <c r="T219" i="3" s="1"/>
  <c r="K214" i="3"/>
  <c r="T214" i="3" s="1"/>
  <c r="K195" i="3"/>
  <c r="T195" i="3" s="1"/>
  <c r="K473" i="3"/>
  <c r="T473" i="3" s="1"/>
  <c r="K196" i="3"/>
  <c r="T196" i="3" s="1"/>
  <c r="K631" i="3"/>
  <c r="T631" i="3" s="1"/>
  <c r="K130" i="3"/>
  <c r="T130" i="3" s="1"/>
  <c r="K279" i="3"/>
  <c r="T279" i="3" s="1"/>
  <c r="K280" i="3"/>
  <c r="T280" i="3" s="1"/>
  <c r="K474" i="3"/>
  <c r="T474" i="3" s="1"/>
  <c r="K425" i="3"/>
  <c r="T425" i="3" s="1"/>
  <c r="K541" i="3"/>
  <c r="T541" i="3" s="1"/>
  <c r="K251" i="3"/>
  <c r="T251" i="3" s="1"/>
  <c r="K126" i="3"/>
  <c r="T126" i="3" s="1"/>
  <c r="K205" i="3"/>
  <c r="T205" i="3" s="1"/>
  <c r="K239" i="3"/>
  <c r="T239" i="3" s="1"/>
  <c r="K288" i="3"/>
  <c r="T288" i="3" s="1"/>
  <c r="K229" i="3"/>
  <c r="T229" i="3" s="1"/>
  <c r="K242" i="3"/>
  <c r="T242" i="3" s="1"/>
  <c r="K490" i="3"/>
  <c r="T490" i="3" s="1"/>
  <c r="K255" i="3"/>
  <c r="T255" i="3" s="1"/>
  <c r="K1014" i="3"/>
  <c r="T1014" i="3" s="1"/>
  <c r="K252" i="3"/>
  <c r="T252" i="3" s="1"/>
  <c r="K435" i="3"/>
  <c r="T435" i="3" s="1"/>
  <c r="K1017" i="3"/>
  <c r="T1017" i="3" s="1"/>
  <c r="K574" i="3"/>
  <c r="T574" i="3" s="1"/>
  <c r="K1021" i="3"/>
  <c r="T1021" i="3" s="1"/>
  <c r="K259" i="3"/>
  <c r="T259" i="3" s="1"/>
  <c r="K322" i="3"/>
  <c r="T322" i="3" s="1"/>
  <c r="K589" i="3"/>
  <c r="T589" i="3" s="1"/>
  <c r="K612" i="3"/>
  <c r="T612" i="3" s="1"/>
  <c r="K148" i="3"/>
  <c r="T148" i="3" s="1"/>
  <c r="K253" i="3"/>
  <c r="T253" i="3" s="1"/>
  <c r="K673" i="3"/>
  <c r="T673" i="3" s="1"/>
  <c r="K266" i="3"/>
  <c r="T266" i="3" s="1"/>
  <c r="K602" i="3"/>
  <c r="T602" i="3" s="1"/>
  <c r="K1027" i="3"/>
  <c r="T1027" i="3" s="1"/>
  <c r="K271" i="3"/>
  <c r="T271" i="3" s="1"/>
  <c r="K678" i="3"/>
  <c r="T678" i="3" s="1"/>
  <c r="K162" i="3"/>
  <c r="T162" i="3" s="1"/>
  <c r="K561" i="3"/>
  <c r="T561" i="3" s="1"/>
  <c r="K1029" i="3"/>
  <c r="T1029" i="3" s="1"/>
  <c r="K645" i="3"/>
  <c r="T645" i="3" s="1"/>
  <c r="K640" i="3"/>
  <c r="T640" i="3" s="1"/>
  <c r="K467" i="3"/>
  <c r="T467" i="3" s="1"/>
  <c r="K190" i="3"/>
  <c r="T190" i="3" s="1"/>
  <c r="K468" i="3"/>
  <c r="T468" i="3" s="1"/>
  <c r="K417" i="3"/>
  <c r="T417" i="3" s="1"/>
  <c r="K414" i="3"/>
  <c r="T414" i="3" s="1"/>
  <c r="K274" i="3"/>
  <c r="T274" i="3" s="1"/>
  <c r="K528" i="3"/>
  <c r="T528" i="3" s="1"/>
  <c r="K531" i="3"/>
  <c r="T531" i="3" s="1"/>
  <c r="K232" i="3"/>
  <c r="T232" i="3" s="1"/>
  <c r="K481" i="3"/>
  <c r="T481" i="3" s="1"/>
  <c r="K487" i="3"/>
  <c r="T487" i="3" s="1"/>
  <c r="K143" i="3"/>
  <c r="T143" i="3" s="1"/>
  <c r="K661" i="3"/>
  <c r="T661" i="3" s="1"/>
  <c r="K656" i="3"/>
  <c r="T656" i="3" s="1"/>
  <c r="K605" i="3"/>
  <c r="T605" i="3" s="1"/>
  <c r="K488" i="3"/>
  <c r="T488" i="3" s="1"/>
  <c r="K548" i="3"/>
  <c r="T548" i="3" s="1"/>
  <c r="K499" i="3"/>
  <c r="T499" i="3" s="1"/>
  <c r="K139" i="3"/>
  <c r="T139" i="3" s="1"/>
  <c r="K551" i="3"/>
  <c r="T551" i="3" s="1"/>
  <c r="K546" i="3"/>
  <c r="T546" i="3" s="1"/>
  <c r="K142" i="3"/>
  <c r="T142" i="3" s="1"/>
  <c r="K569" i="3"/>
  <c r="T569" i="3" s="1"/>
  <c r="K302" i="3"/>
  <c r="T302" i="3" s="1"/>
  <c r="K501" i="3"/>
  <c r="T501" i="3" s="1"/>
  <c r="K444" i="3"/>
  <c r="T444" i="3" s="1"/>
  <c r="K450" i="3"/>
  <c r="T450" i="3" s="1"/>
  <c r="K311" i="3"/>
  <c r="T311" i="3" s="1"/>
  <c r="K1020" i="3"/>
  <c r="T1020" i="3" s="1"/>
  <c r="K258" i="3"/>
  <c r="T258" i="3" s="1"/>
  <c r="K495" i="3"/>
  <c r="T495" i="3" s="1"/>
  <c r="K317" i="3"/>
  <c r="T317" i="3" s="1"/>
  <c r="K504" i="3"/>
  <c r="T504" i="3" s="1"/>
  <c r="K507" i="3"/>
  <c r="T507" i="3" s="1"/>
  <c r="K677" i="3"/>
  <c r="T677" i="3" s="1"/>
  <c r="K159" i="3"/>
  <c r="T159" i="3" s="1"/>
  <c r="K453" i="3"/>
  <c r="T453" i="3" s="1"/>
  <c r="K400" i="3"/>
  <c r="T400" i="3" s="1"/>
  <c r="K565" i="3"/>
  <c r="T565" i="3" s="1"/>
  <c r="K1026" i="3"/>
  <c r="T1026" i="3" s="1"/>
  <c r="K270" i="3"/>
  <c r="T270" i="3" s="1"/>
  <c r="K679" i="3"/>
  <c r="T679" i="3" s="1"/>
  <c r="K639" i="3"/>
  <c r="T639" i="3" s="1"/>
  <c r="K630" i="3"/>
  <c r="T630" i="3" s="1"/>
  <c r="K458" i="3"/>
  <c r="T458" i="3" s="1"/>
  <c r="K294" i="3"/>
  <c r="T294" i="3" s="1"/>
  <c r="K411" i="3"/>
  <c r="T411" i="3" s="1"/>
  <c r="K525" i="3"/>
  <c r="T525" i="3" s="1"/>
  <c r="K408" i="3"/>
  <c r="T408" i="3" s="1"/>
  <c r="K522" i="3"/>
  <c r="T522" i="3" s="1"/>
  <c r="K566" i="3"/>
  <c r="T566" i="3" s="1"/>
  <c r="K201" i="3"/>
  <c r="T201" i="3" s="1"/>
  <c r="K204" i="3"/>
  <c r="T204" i="3" s="1"/>
  <c r="K121" i="3"/>
  <c r="T121" i="3" s="1"/>
  <c r="K228" i="3"/>
  <c r="T228" i="3" s="1"/>
  <c r="K135" i="3"/>
  <c r="T135" i="3" s="1"/>
  <c r="K567" i="3"/>
  <c r="T567" i="3" s="1"/>
  <c r="K655" i="3"/>
  <c r="T655" i="3" s="1"/>
  <c r="K646" i="3"/>
  <c r="T646" i="3" s="1"/>
  <c r="K489" i="3"/>
  <c r="T489" i="3" s="1"/>
  <c r="K289" i="3"/>
  <c r="T289" i="3" s="1"/>
  <c r="K666" i="3"/>
  <c r="T666" i="3" s="1"/>
  <c r="K1013" i="3"/>
  <c r="T1013" i="3" s="1"/>
  <c r="K439" i="3"/>
  <c r="T439" i="3" s="1"/>
  <c r="K559" i="3"/>
  <c r="T559" i="3" s="1"/>
  <c r="K308" i="3"/>
  <c r="T308" i="3" s="1"/>
  <c r="K247" i="3"/>
  <c r="T247" i="3" s="1"/>
  <c r="K669" i="3"/>
  <c r="T669" i="3" s="1"/>
  <c r="K664" i="3"/>
  <c r="T664" i="3" s="1"/>
  <c r="K140" i="3"/>
  <c r="T140" i="3" s="1"/>
  <c r="K1015" i="3"/>
  <c r="T1015" i="3" s="1"/>
  <c r="K606" i="3"/>
  <c r="T606" i="3" s="1"/>
  <c r="K1019" i="3"/>
  <c r="T1019" i="3" s="1"/>
  <c r="K315" i="3"/>
  <c r="T315" i="3" s="1"/>
  <c r="K595" i="3"/>
  <c r="T595" i="3" s="1"/>
  <c r="K556" i="3"/>
  <c r="T556" i="3" s="1"/>
  <c r="K564" i="3"/>
  <c r="T564" i="3" s="1"/>
  <c r="K554" i="3"/>
  <c r="T554" i="3" s="1"/>
  <c r="K1022" i="3"/>
  <c r="T1022" i="3" s="1"/>
  <c r="K585" i="3"/>
  <c r="T585" i="3" s="1"/>
  <c r="K500" i="3"/>
  <c r="T500" i="3" s="1"/>
  <c r="K553" i="3"/>
  <c r="T553" i="3" s="1"/>
  <c r="K146" i="3"/>
  <c r="T146" i="3" s="1"/>
  <c r="K446" i="3"/>
  <c r="T446" i="3" s="1"/>
  <c r="K600" i="3"/>
  <c r="T600" i="3" s="1"/>
  <c r="K327" i="3"/>
  <c r="T327" i="3" s="1"/>
  <c r="K267" i="3"/>
  <c r="T267" i="3" s="1"/>
  <c r="K603" i="3"/>
  <c r="T603" i="3" s="1"/>
  <c r="K624" i="3"/>
  <c r="T624" i="3" s="1"/>
  <c r="K683" i="3"/>
  <c r="T683" i="3" s="1"/>
  <c r="K506" i="3"/>
  <c r="T506" i="3" s="1"/>
  <c r="K401" i="3"/>
  <c r="T401" i="3" s="1"/>
  <c r="K118" i="3"/>
  <c r="T118" i="3" s="1"/>
  <c r="K416" i="3"/>
  <c r="T416" i="3" s="1"/>
  <c r="K285" i="3"/>
  <c r="T285" i="3" s="1"/>
  <c r="K515" i="3"/>
  <c r="T515" i="3" s="1"/>
  <c r="K117" i="3"/>
  <c r="T117" i="3" s="1"/>
  <c r="K508" i="3"/>
  <c r="T508" i="3" s="1"/>
  <c r="K114" i="3"/>
  <c r="T114" i="3" s="1"/>
  <c r="K197" i="3"/>
  <c r="T197" i="3" s="1"/>
  <c r="K286" i="3"/>
  <c r="T286" i="3" s="1"/>
  <c r="K198" i="3"/>
  <c r="T198" i="3" s="1"/>
  <c r="K231" i="3"/>
  <c r="T231" i="3" s="1"/>
  <c r="K299" i="3"/>
  <c r="T299" i="3" s="1"/>
  <c r="K660" i="3"/>
  <c r="T660" i="3" s="1"/>
  <c r="K210" i="3"/>
  <c r="T210" i="3" s="1"/>
  <c r="K493" i="3"/>
  <c r="T493" i="3" s="1"/>
  <c r="K433" i="3"/>
  <c r="T433" i="3" s="1"/>
  <c r="K430" i="3"/>
  <c r="T430" i="3" s="1"/>
  <c r="K141" i="3"/>
  <c r="T141" i="3" s="1"/>
  <c r="K583" i="3"/>
  <c r="T583" i="3" s="1"/>
  <c r="K610" i="3"/>
  <c r="T610" i="3" s="1"/>
  <c r="K491" i="3"/>
  <c r="T491" i="3" s="1"/>
  <c r="K250" i="3"/>
  <c r="T250" i="3" s="1"/>
  <c r="K497" i="3"/>
  <c r="T497" i="3" s="1"/>
  <c r="K145" i="3"/>
  <c r="T145" i="3" s="1"/>
  <c r="K442" i="3"/>
  <c r="T442" i="3" s="1"/>
  <c r="K674" i="3"/>
  <c r="T674" i="3" s="1"/>
  <c r="K672" i="3"/>
  <c r="T672" i="3" s="1"/>
  <c r="K619" i="3"/>
  <c r="T619" i="3" s="1"/>
  <c r="K1018" i="3"/>
  <c r="T1018" i="3" s="1"/>
  <c r="K314" i="3"/>
  <c r="T314" i="3" s="1"/>
  <c r="K594" i="3"/>
  <c r="T594" i="3" s="1"/>
  <c r="K671" i="3"/>
  <c r="T671" i="3" s="1"/>
  <c r="K144" i="3"/>
  <c r="T144" i="3" s="1"/>
  <c r="K256" i="3"/>
  <c r="T256" i="3" s="1"/>
  <c r="K558" i="3"/>
  <c r="T558" i="3" s="1"/>
  <c r="K505" i="3"/>
  <c r="T505" i="3" s="1"/>
  <c r="K1025" i="3"/>
  <c r="T1025" i="3" s="1"/>
  <c r="K451" i="3"/>
  <c r="T451" i="3" s="1"/>
  <c r="K326" i="3"/>
  <c r="T326" i="3" s="1"/>
  <c r="K625" i="3"/>
  <c r="T625" i="3" s="1"/>
  <c r="K415" i="3"/>
  <c r="T415" i="3" s="1"/>
  <c r="K410" i="3"/>
  <c r="T410" i="3" s="1"/>
  <c r="K524" i="3"/>
  <c r="T524" i="3" s="1"/>
  <c r="K281" i="3"/>
  <c r="T281" i="3" s="1"/>
  <c r="K282" i="3"/>
  <c r="T282" i="3" s="1"/>
  <c r="K113" i="3"/>
  <c r="T113" i="3" s="1"/>
  <c r="K227" i="3"/>
  <c r="T227" i="3" s="1"/>
  <c r="K110" i="3"/>
  <c r="T110" i="3" s="1"/>
  <c r="K224" i="3"/>
  <c r="T224" i="3" s="1"/>
  <c r="K191" i="3"/>
  <c r="T191" i="3" s="1"/>
  <c r="K469" i="3"/>
  <c r="T469" i="3" s="1"/>
  <c r="K194" i="3"/>
  <c r="T194" i="3" s="1"/>
  <c r="K472" i="3"/>
  <c r="T472" i="3" s="1"/>
  <c r="K238" i="3"/>
  <c r="T238" i="3" s="1"/>
  <c r="K654" i="3"/>
  <c r="T654" i="3" s="1"/>
  <c r="K295" i="3"/>
  <c r="T295" i="3" s="1"/>
  <c r="K202" i="3"/>
  <c r="T202" i="3" s="1"/>
  <c r="K484" i="3"/>
  <c r="T484" i="3" s="1"/>
  <c r="K429" i="3"/>
  <c r="T429" i="3" s="1"/>
  <c r="K545" i="3"/>
  <c r="T545" i="3" s="1"/>
  <c r="K424" i="3"/>
  <c r="T424" i="3" s="1"/>
  <c r="K540" i="3"/>
  <c r="T540" i="3" s="1"/>
  <c r="K307" i="3"/>
  <c r="T307" i="3" s="1"/>
  <c r="K436" i="3"/>
  <c r="T436" i="3" s="1"/>
  <c r="K549" i="3"/>
  <c r="T549" i="3" s="1"/>
  <c r="K492" i="3"/>
  <c r="T492" i="3" s="1"/>
  <c r="K591" i="3"/>
  <c r="T591" i="3" s="1"/>
  <c r="K309" i="3"/>
  <c r="T309" i="3" s="1"/>
  <c r="K257" i="3"/>
  <c r="T257" i="3" s="1"/>
  <c r="K313" i="3"/>
  <c r="T313" i="3" s="1"/>
  <c r="K588" i="3"/>
  <c r="T588" i="3" s="1"/>
  <c r="K494" i="3"/>
  <c r="T494" i="3" s="1"/>
  <c r="K316" i="3"/>
  <c r="T316" i="3" s="1"/>
  <c r="K562" i="3"/>
  <c r="T562" i="3" s="1"/>
  <c r="K617" i="3"/>
  <c r="T617" i="3" s="1"/>
  <c r="K254" i="3"/>
  <c r="T254" i="3" s="1"/>
  <c r="K498" i="3"/>
  <c r="T498" i="3" s="1"/>
  <c r="K676" i="3"/>
  <c r="T676" i="3" s="1"/>
  <c r="K449" i="3"/>
  <c r="T449" i="3" s="1"/>
  <c r="K601" i="3"/>
  <c r="T601" i="3" s="1"/>
  <c r="K154" i="3"/>
  <c r="T154" i="3" s="1"/>
  <c r="K622" i="3"/>
  <c r="T622" i="3" s="1"/>
  <c r="M985" i="3"/>
  <c r="V985" i="3" s="1"/>
  <c r="M929" i="3"/>
  <c r="V929" i="3" s="1"/>
  <c r="M881" i="3"/>
  <c r="V881" i="3" s="1"/>
  <c r="M998" i="3"/>
  <c r="V998" i="3" s="1"/>
  <c r="M942" i="3"/>
  <c r="V942" i="3" s="1"/>
  <c r="M926" i="3"/>
  <c r="V926" i="3" s="1"/>
  <c r="M987" i="3"/>
  <c r="V987" i="3" s="1"/>
  <c r="M883" i="3"/>
  <c r="V883" i="3" s="1"/>
  <c r="M867" i="3"/>
  <c r="V867" i="3" s="1"/>
  <c r="M984" i="3"/>
  <c r="V984" i="3" s="1"/>
  <c r="M928" i="3"/>
  <c r="V928" i="3" s="1"/>
  <c r="M880" i="3"/>
  <c r="V880" i="3" s="1"/>
  <c r="M941" i="3"/>
  <c r="V941" i="3" s="1"/>
  <c r="M885" i="3"/>
  <c r="V885" i="3" s="1"/>
  <c r="M869" i="3"/>
  <c r="V869" i="3" s="1"/>
  <c r="M999" i="3"/>
  <c r="V999" i="3" s="1"/>
  <c r="M943" i="3"/>
  <c r="V943" i="3" s="1"/>
  <c r="M927" i="3"/>
  <c r="V927" i="3" s="1"/>
  <c r="M940" i="3"/>
  <c r="V940" i="3" s="1"/>
  <c r="M884" i="3"/>
  <c r="V884" i="3" s="1"/>
  <c r="M868" i="3"/>
  <c r="V868" i="3" s="1"/>
  <c r="M866" i="3"/>
  <c r="V866" i="3" s="1"/>
  <c r="M764" i="3"/>
  <c r="V764" i="3" s="1"/>
  <c r="M708" i="3"/>
  <c r="V708" i="3" s="1"/>
  <c r="M652" i="3"/>
  <c r="V652" i="3" s="1"/>
  <c r="M825" i="3"/>
  <c r="V825" i="3" s="1"/>
  <c r="M809" i="3"/>
  <c r="V809" i="3" s="1"/>
  <c r="M753" i="3"/>
  <c r="V753" i="3" s="1"/>
  <c r="M697" i="3"/>
  <c r="V697" i="3" s="1"/>
  <c r="M649" i="3"/>
  <c r="V649" i="3" s="1"/>
  <c r="M882" i="3"/>
  <c r="V882" i="3" s="1"/>
  <c r="M822" i="3"/>
  <c r="V822" i="3" s="1"/>
  <c r="M766" i="3"/>
  <c r="V766" i="3" s="1"/>
  <c r="M750" i="3"/>
  <c r="V750" i="3" s="1"/>
  <c r="M694" i="3"/>
  <c r="V694" i="3" s="1"/>
  <c r="M986" i="3"/>
  <c r="V986" i="3" s="1"/>
  <c r="M811" i="3"/>
  <c r="V811" i="3" s="1"/>
  <c r="M651" i="3"/>
  <c r="V651" i="3" s="1"/>
  <c r="M824" i="3"/>
  <c r="V824" i="3" s="1"/>
  <c r="M808" i="3"/>
  <c r="V808" i="3" s="1"/>
  <c r="M752" i="3"/>
  <c r="V752" i="3" s="1"/>
  <c r="M696" i="3"/>
  <c r="V696" i="3" s="1"/>
  <c r="M648" i="3"/>
  <c r="V648" i="3" s="1"/>
  <c r="M810" i="3"/>
  <c r="V810" i="3" s="1"/>
  <c r="M650" i="3"/>
  <c r="V650" i="3" s="1"/>
  <c r="M823" i="3"/>
  <c r="V823" i="3" s="1"/>
  <c r="M767" i="3"/>
  <c r="V767" i="3" s="1"/>
  <c r="M751" i="3"/>
  <c r="V751" i="3" s="1"/>
  <c r="M695" i="3"/>
  <c r="V695" i="3" s="1"/>
  <c r="M534" i="3"/>
  <c r="V534" i="3" s="1"/>
  <c r="M518" i="3"/>
  <c r="V518" i="3" s="1"/>
  <c r="M462" i="3"/>
  <c r="V462" i="3" s="1"/>
  <c r="M709" i="3"/>
  <c r="V709" i="3" s="1"/>
  <c r="M635" i="3"/>
  <c r="V635" i="3" s="1"/>
  <c r="M579" i="3"/>
  <c r="V579" i="3" s="1"/>
  <c r="M592" i="3"/>
  <c r="V592" i="3" s="1"/>
  <c r="M536" i="3"/>
  <c r="V536" i="3" s="1"/>
  <c r="M520" i="3"/>
  <c r="V520" i="3" s="1"/>
  <c r="M464" i="3"/>
  <c r="V464" i="3" s="1"/>
  <c r="M581" i="3"/>
  <c r="V581" i="3" s="1"/>
  <c r="M533" i="3"/>
  <c r="V533" i="3" s="1"/>
  <c r="M765" i="3"/>
  <c r="V765" i="3" s="1"/>
  <c r="M634" i="3"/>
  <c r="V634" i="3" s="1"/>
  <c r="M578" i="3"/>
  <c r="V578" i="3" s="1"/>
  <c r="M637" i="3"/>
  <c r="V637" i="3" s="1"/>
  <c r="M535" i="3"/>
  <c r="V535" i="3" s="1"/>
  <c r="M519" i="3"/>
  <c r="V519" i="3" s="1"/>
  <c r="M463" i="3"/>
  <c r="V463" i="3" s="1"/>
  <c r="M653" i="3"/>
  <c r="V653" i="3" s="1"/>
  <c r="M636" i="3"/>
  <c r="V636" i="3" s="1"/>
  <c r="M580" i="3"/>
  <c r="V580" i="3" s="1"/>
  <c r="M532" i="3"/>
  <c r="V532" i="3" s="1"/>
  <c r="M476" i="3"/>
  <c r="V476" i="3" s="1"/>
  <c r="M465" i="3"/>
  <c r="V465" i="3" s="1"/>
  <c r="M407" i="3"/>
  <c r="V407" i="3" s="1"/>
  <c r="M420" i="3"/>
  <c r="V420" i="3" s="1"/>
  <c r="M404" i="3"/>
  <c r="V404" i="3" s="1"/>
  <c r="M593" i="3"/>
  <c r="V593" i="3" s="1"/>
  <c r="M406" i="3"/>
  <c r="V406" i="3" s="1"/>
  <c r="M419" i="3"/>
  <c r="V419" i="3" s="1"/>
  <c r="M521" i="3"/>
  <c r="V521" i="3" s="1"/>
  <c r="M421" i="3"/>
  <c r="V421" i="3" s="1"/>
  <c r="M405" i="3"/>
  <c r="V405" i="3" s="1"/>
  <c r="M477" i="3"/>
  <c r="V477" i="3" s="1"/>
  <c r="M102" i="3"/>
  <c r="V102" i="3" s="1"/>
  <c r="M94" i="3"/>
  <c r="V94" i="3" s="1"/>
  <c r="M86" i="3"/>
  <c r="V86" i="3" s="1"/>
  <c r="M78" i="3"/>
  <c r="V78" i="3" s="1"/>
  <c r="M70" i="3"/>
  <c r="V70" i="3" s="1"/>
  <c r="M62" i="3"/>
  <c r="V62" i="3" s="1"/>
  <c r="M54" i="3"/>
  <c r="V54" i="3" s="1"/>
  <c r="M46" i="3"/>
  <c r="V46" i="3" s="1"/>
  <c r="M38" i="3"/>
  <c r="V38" i="3" s="1"/>
  <c r="M30" i="3"/>
  <c r="V30" i="3" s="1"/>
  <c r="M22" i="3"/>
  <c r="V22" i="3" s="1"/>
  <c r="M14" i="3"/>
  <c r="V14" i="3" s="1"/>
  <c r="M6" i="3"/>
  <c r="V6" i="3" s="1"/>
  <c r="M107" i="3"/>
  <c r="V107" i="3" s="1"/>
  <c r="M99" i="3"/>
  <c r="V99" i="3" s="1"/>
  <c r="M91" i="3"/>
  <c r="V91" i="3" s="1"/>
  <c r="M83" i="3"/>
  <c r="V83" i="3" s="1"/>
  <c r="M75" i="3"/>
  <c r="V75" i="3" s="1"/>
  <c r="M67" i="3"/>
  <c r="V67" i="3" s="1"/>
  <c r="M59" i="3"/>
  <c r="V59" i="3" s="1"/>
  <c r="M51" i="3"/>
  <c r="V51" i="3" s="1"/>
  <c r="M43" i="3"/>
  <c r="V43" i="3" s="1"/>
  <c r="M35" i="3"/>
  <c r="V35" i="3" s="1"/>
  <c r="M27" i="3"/>
  <c r="V27" i="3" s="1"/>
  <c r="M19" i="3"/>
  <c r="V19" i="3" s="1"/>
  <c r="M11" i="3"/>
  <c r="V11" i="3" s="1"/>
  <c r="M3" i="3"/>
  <c r="V3" i="3" s="1"/>
  <c r="M96" i="3"/>
  <c r="V96" i="3" s="1"/>
  <c r="M88" i="3"/>
  <c r="V88" i="3" s="1"/>
  <c r="M80" i="3"/>
  <c r="V80" i="3" s="1"/>
  <c r="M72" i="3"/>
  <c r="V72" i="3" s="1"/>
  <c r="M64" i="3"/>
  <c r="V64" i="3" s="1"/>
  <c r="M56" i="3"/>
  <c r="V56" i="3" s="1"/>
  <c r="M48" i="3"/>
  <c r="V48" i="3" s="1"/>
  <c r="M40" i="3"/>
  <c r="V40" i="3" s="1"/>
  <c r="M32" i="3"/>
  <c r="V32" i="3" s="1"/>
  <c r="M24" i="3"/>
  <c r="V24" i="3" s="1"/>
  <c r="M16" i="3"/>
  <c r="V16" i="3" s="1"/>
  <c r="M8" i="3"/>
  <c r="V8" i="3" s="1"/>
  <c r="M101" i="3"/>
  <c r="V101" i="3" s="1"/>
  <c r="M93" i="3"/>
  <c r="V93" i="3" s="1"/>
  <c r="M85" i="3"/>
  <c r="V85" i="3" s="1"/>
  <c r="M77" i="3"/>
  <c r="V77" i="3" s="1"/>
  <c r="M69" i="3"/>
  <c r="V69" i="3" s="1"/>
  <c r="M61" i="3"/>
  <c r="V61" i="3" s="1"/>
  <c r="M53" i="3"/>
  <c r="V53" i="3" s="1"/>
  <c r="M45" i="3"/>
  <c r="V45" i="3" s="1"/>
  <c r="M37" i="3"/>
  <c r="V37" i="3" s="1"/>
  <c r="M29" i="3"/>
  <c r="V29" i="3" s="1"/>
  <c r="M21" i="3"/>
  <c r="V21" i="3" s="1"/>
  <c r="M13" i="3"/>
  <c r="V13" i="3" s="1"/>
  <c r="M5" i="3"/>
  <c r="V5" i="3" s="1"/>
  <c r="M418" i="3"/>
  <c r="V418" i="3" s="1"/>
  <c r="M106" i="3"/>
  <c r="V106" i="3" s="1"/>
  <c r="M98" i="3"/>
  <c r="V98" i="3" s="1"/>
  <c r="M90" i="3"/>
  <c r="V90" i="3" s="1"/>
  <c r="M82" i="3"/>
  <c r="V82" i="3" s="1"/>
  <c r="M74" i="3"/>
  <c r="V74" i="3" s="1"/>
  <c r="M66" i="3"/>
  <c r="V66" i="3" s="1"/>
  <c r="M58" i="3"/>
  <c r="V58" i="3" s="1"/>
  <c r="M50" i="3"/>
  <c r="V50" i="3" s="1"/>
  <c r="M42" i="3"/>
  <c r="V42" i="3" s="1"/>
  <c r="M34" i="3"/>
  <c r="V34" i="3" s="1"/>
  <c r="M26" i="3"/>
  <c r="V26" i="3" s="1"/>
  <c r="M18" i="3"/>
  <c r="V18" i="3" s="1"/>
  <c r="M10" i="3"/>
  <c r="V10" i="3" s="1"/>
  <c r="M2" i="3"/>
  <c r="V2" i="3" s="1"/>
  <c r="M537" i="3"/>
  <c r="V537" i="3" s="1"/>
  <c r="M103" i="3"/>
  <c r="V103" i="3" s="1"/>
  <c r="M95" i="3"/>
  <c r="V95" i="3" s="1"/>
  <c r="M87" i="3"/>
  <c r="V87" i="3" s="1"/>
  <c r="M79" i="3"/>
  <c r="V79" i="3" s="1"/>
  <c r="M71" i="3"/>
  <c r="V71" i="3" s="1"/>
  <c r="M63" i="3"/>
  <c r="V63" i="3" s="1"/>
  <c r="M55" i="3"/>
  <c r="V55" i="3" s="1"/>
  <c r="M47" i="3"/>
  <c r="V47" i="3" s="1"/>
  <c r="M39" i="3"/>
  <c r="V39" i="3" s="1"/>
  <c r="M31" i="3"/>
  <c r="V31" i="3" s="1"/>
  <c r="M23" i="3"/>
  <c r="V23" i="3" s="1"/>
  <c r="M15" i="3"/>
  <c r="V15" i="3" s="1"/>
  <c r="M7" i="3"/>
  <c r="V7" i="3" s="1"/>
  <c r="M100" i="3"/>
  <c r="V100" i="3" s="1"/>
  <c r="M92" i="3"/>
  <c r="V92" i="3" s="1"/>
  <c r="M84" i="3"/>
  <c r="V84" i="3" s="1"/>
  <c r="M76" i="3"/>
  <c r="V76" i="3" s="1"/>
  <c r="M68" i="3"/>
  <c r="V68" i="3" s="1"/>
  <c r="M60" i="3"/>
  <c r="V60" i="3" s="1"/>
  <c r="M52" i="3"/>
  <c r="V52" i="3" s="1"/>
  <c r="M44" i="3"/>
  <c r="V44" i="3" s="1"/>
  <c r="M36" i="3"/>
  <c r="V36" i="3" s="1"/>
  <c r="M28" i="3"/>
  <c r="V28" i="3" s="1"/>
  <c r="M20" i="3"/>
  <c r="V20" i="3" s="1"/>
  <c r="M12" i="3"/>
  <c r="V12" i="3" s="1"/>
  <c r="M4" i="3"/>
  <c r="V4" i="3" s="1"/>
  <c r="M97" i="3"/>
  <c r="V97" i="3" s="1"/>
  <c r="M89" i="3"/>
  <c r="V89" i="3" s="1"/>
  <c r="M81" i="3"/>
  <c r="V81" i="3" s="1"/>
  <c r="M73" i="3"/>
  <c r="V73" i="3" s="1"/>
  <c r="M65" i="3"/>
  <c r="V65" i="3" s="1"/>
  <c r="M57" i="3"/>
  <c r="V57" i="3" s="1"/>
  <c r="M49" i="3"/>
  <c r="V49" i="3" s="1"/>
  <c r="M41" i="3"/>
  <c r="V41" i="3" s="1"/>
  <c r="M33" i="3"/>
  <c r="V33" i="3" s="1"/>
  <c r="M9" i="3"/>
  <c r="V9" i="3" s="1"/>
  <c r="M25" i="3"/>
  <c r="V25" i="3" s="1"/>
  <c r="M17" i="3"/>
  <c r="V17" i="3" s="1"/>
  <c r="H2" i="3"/>
  <c r="H998" i="3"/>
  <c r="Q998" i="3" s="1"/>
  <c r="H942" i="3"/>
  <c r="Q942" i="3" s="1"/>
  <c r="H926" i="3"/>
  <c r="Q926" i="3" s="1"/>
  <c r="H822" i="3"/>
  <c r="Q822" i="3" s="1"/>
  <c r="H766" i="3"/>
  <c r="Q766" i="3" s="1"/>
  <c r="H750" i="3"/>
  <c r="Q750" i="3" s="1"/>
  <c r="H694" i="3"/>
  <c r="Q694" i="3" s="1"/>
  <c r="H534" i="3"/>
  <c r="Q534" i="3" s="1"/>
  <c r="H518" i="3"/>
  <c r="Q518" i="3" s="1"/>
  <c r="H462" i="3"/>
  <c r="Q462" i="3" s="1"/>
  <c r="H406" i="3"/>
  <c r="Q406" i="3" s="1"/>
  <c r="H941" i="3"/>
  <c r="Q941" i="3" s="1"/>
  <c r="H885" i="3"/>
  <c r="Q885" i="3" s="1"/>
  <c r="H869" i="3"/>
  <c r="Q869" i="3" s="1"/>
  <c r="H765" i="3"/>
  <c r="Q765" i="3" s="1"/>
  <c r="H709" i="3"/>
  <c r="Q709" i="3" s="1"/>
  <c r="H653" i="3"/>
  <c r="Q653" i="3" s="1"/>
  <c r="H637" i="3"/>
  <c r="Q637" i="3" s="1"/>
  <c r="H581" i="3"/>
  <c r="Q581" i="3" s="1"/>
  <c r="H533" i="3"/>
  <c r="Q533" i="3" s="1"/>
  <c r="H477" i="3"/>
  <c r="Q477" i="3" s="1"/>
  <c r="H421" i="3"/>
  <c r="Q421" i="3" s="1"/>
  <c r="H405" i="3"/>
  <c r="Q405" i="3" s="1"/>
  <c r="H940" i="3"/>
  <c r="Q940" i="3" s="1"/>
  <c r="H884" i="3"/>
  <c r="Q884" i="3" s="1"/>
  <c r="H868" i="3"/>
  <c r="Q868" i="3" s="1"/>
  <c r="H764" i="3"/>
  <c r="Q764" i="3" s="1"/>
  <c r="H708" i="3"/>
  <c r="Q708" i="3" s="1"/>
  <c r="H652" i="3"/>
  <c r="Q652" i="3" s="1"/>
  <c r="H636" i="3"/>
  <c r="Q636" i="3" s="1"/>
  <c r="H580" i="3"/>
  <c r="Q580" i="3" s="1"/>
  <c r="H532" i="3"/>
  <c r="Q532" i="3" s="1"/>
  <c r="H476" i="3"/>
  <c r="Q476" i="3" s="1"/>
  <c r="H420" i="3"/>
  <c r="Q420" i="3" s="1"/>
  <c r="H404" i="3"/>
  <c r="Q404" i="3" s="1"/>
  <c r="H987" i="3"/>
  <c r="Q987" i="3" s="1"/>
  <c r="H883" i="3"/>
  <c r="Q883" i="3" s="1"/>
  <c r="H867" i="3"/>
  <c r="Q867" i="3" s="1"/>
  <c r="H811" i="3"/>
  <c r="Q811" i="3" s="1"/>
  <c r="H651" i="3"/>
  <c r="Q651" i="3" s="1"/>
  <c r="H635" i="3"/>
  <c r="Q635" i="3" s="1"/>
  <c r="H579" i="3"/>
  <c r="Q579" i="3" s="1"/>
  <c r="H419" i="3"/>
  <c r="Q419" i="3" s="1"/>
  <c r="H986" i="3"/>
  <c r="Q986" i="3" s="1"/>
  <c r="H882" i="3"/>
  <c r="Q882" i="3" s="1"/>
  <c r="H866" i="3"/>
  <c r="Q866" i="3" s="1"/>
  <c r="H810" i="3"/>
  <c r="Q810" i="3" s="1"/>
  <c r="H650" i="3"/>
  <c r="Q650" i="3" s="1"/>
  <c r="H634" i="3"/>
  <c r="Q634" i="3" s="1"/>
  <c r="H578" i="3"/>
  <c r="Q578" i="3" s="1"/>
  <c r="H418" i="3"/>
  <c r="Q418" i="3" s="1"/>
  <c r="H985" i="3"/>
  <c r="Q985" i="3" s="1"/>
  <c r="H929" i="3"/>
  <c r="Q929" i="3" s="1"/>
  <c r="H881" i="3"/>
  <c r="Q881" i="3" s="1"/>
  <c r="H825" i="3"/>
  <c r="Q825" i="3" s="1"/>
  <c r="H809" i="3"/>
  <c r="Q809" i="3" s="1"/>
  <c r="H753" i="3"/>
  <c r="Q753" i="3" s="1"/>
  <c r="H697" i="3"/>
  <c r="Q697" i="3" s="1"/>
  <c r="H649" i="3"/>
  <c r="Q649" i="3" s="1"/>
  <c r="H593" i="3"/>
  <c r="Q593" i="3" s="1"/>
  <c r="H537" i="3"/>
  <c r="Q537" i="3" s="1"/>
  <c r="H521" i="3"/>
  <c r="Q521" i="3" s="1"/>
  <c r="H465" i="3"/>
  <c r="Q465" i="3" s="1"/>
  <c r="H984" i="3"/>
  <c r="Q984" i="3" s="1"/>
  <c r="H928" i="3"/>
  <c r="Q928" i="3" s="1"/>
  <c r="H880" i="3"/>
  <c r="Q880" i="3" s="1"/>
  <c r="H824" i="3"/>
  <c r="Q824" i="3" s="1"/>
  <c r="H808" i="3"/>
  <c r="Q808" i="3" s="1"/>
  <c r="H752" i="3"/>
  <c r="Q752" i="3" s="1"/>
  <c r="H696" i="3"/>
  <c r="Q696" i="3" s="1"/>
  <c r="H648" i="3"/>
  <c r="Q648" i="3" s="1"/>
  <c r="H592" i="3"/>
  <c r="Q592" i="3" s="1"/>
  <c r="H536" i="3"/>
  <c r="Q536" i="3" s="1"/>
  <c r="H520" i="3"/>
  <c r="Q520" i="3" s="1"/>
  <c r="H464" i="3"/>
  <c r="Q464" i="3" s="1"/>
  <c r="H999" i="3"/>
  <c r="Q999" i="3" s="1"/>
  <c r="H943" i="3"/>
  <c r="Q943" i="3" s="1"/>
  <c r="H927" i="3"/>
  <c r="Q927" i="3" s="1"/>
  <c r="H823" i="3"/>
  <c r="Q823" i="3" s="1"/>
  <c r="H767" i="3"/>
  <c r="Q767" i="3" s="1"/>
  <c r="H751" i="3"/>
  <c r="Q751" i="3" s="1"/>
  <c r="H695" i="3"/>
  <c r="Q695" i="3" s="1"/>
  <c r="H535" i="3"/>
  <c r="Q535" i="3" s="1"/>
  <c r="H519" i="3"/>
  <c r="Q519" i="3" s="1"/>
  <c r="H463" i="3"/>
  <c r="Q463" i="3" s="1"/>
  <c r="H407" i="3"/>
  <c r="Q407" i="3" s="1"/>
  <c r="H101" i="3"/>
  <c r="Q101" i="3" s="1"/>
  <c r="H93" i="3"/>
  <c r="Q93" i="3" s="1"/>
  <c r="H85" i="3"/>
  <c r="Q85" i="3" s="1"/>
  <c r="H77" i="3"/>
  <c r="Q77" i="3" s="1"/>
  <c r="H53" i="3"/>
  <c r="Q53" i="3" s="1"/>
  <c r="H37" i="3"/>
  <c r="Q37" i="3" s="1"/>
  <c r="H13" i="3"/>
  <c r="Q13" i="3" s="1"/>
  <c r="H28" i="3"/>
  <c r="Q28" i="3" s="1"/>
  <c r="H3" i="3"/>
  <c r="Q3" i="3" s="1"/>
  <c r="H100" i="3"/>
  <c r="Q100" i="3" s="1"/>
  <c r="H92" i="3"/>
  <c r="Q92" i="3" s="1"/>
  <c r="H84" i="3"/>
  <c r="Q84" i="3" s="1"/>
  <c r="H76" i="3"/>
  <c r="Q76" i="3" s="1"/>
  <c r="H68" i="3"/>
  <c r="Q68" i="3" s="1"/>
  <c r="H44" i="3"/>
  <c r="Q44" i="3" s="1"/>
  <c r="H19" i="3"/>
  <c r="Q19" i="3" s="1"/>
  <c r="H107" i="3"/>
  <c r="Q107" i="3" s="1"/>
  <c r="H99" i="3"/>
  <c r="Q99" i="3" s="1"/>
  <c r="H91" i="3"/>
  <c r="Q91" i="3" s="1"/>
  <c r="H83" i="3"/>
  <c r="Q83" i="3" s="1"/>
  <c r="H75" i="3"/>
  <c r="Q75" i="3" s="1"/>
  <c r="H67" i="3"/>
  <c r="Q67" i="3" s="1"/>
  <c r="H59" i="3"/>
  <c r="Q59" i="3" s="1"/>
  <c r="H51" i="3"/>
  <c r="Q51" i="3" s="1"/>
  <c r="H35" i="3"/>
  <c r="Q35" i="3" s="1"/>
  <c r="H106" i="3"/>
  <c r="Q106" i="3" s="1"/>
  <c r="H98" i="3"/>
  <c r="Q98" i="3" s="1"/>
  <c r="H90" i="3"/>
  <c r="Q90" i="3" s="1"/>
  <c r="H82" i="3"/>
  <c r="Q82" i="3" s="1"/>
  <c r="H74" i="3"/>
  <c r="Q74" i="3" s="1"/>
  <c r="H66" i="3"/>
  <c r="Q66" i="3" s="1"/>
  <c r="H58" i="3"/>
  <c r="Q58" i="3" s="1"/>
  <c r="H50" i="3"/>
  <c r="Q50" i="3" s="1"/>
  <c r="H42" i="3"/>
  <c r="Q42" i="3" s="1"/>
  <c r="H34" i="3"/>
  <c r="Q34" i="3" s="1"/>
  <c r="H26" i="3"/>
  <c r="Q26" i="3" s="1"/>
  <c r="H18" i="3"/>
  <c r="Q18" i="3" s="1"/>
  <c r="H10" i="3"/>
  <c r="Q10" i="3" s="1"/>
  <c r="H64" i="3"/>
  <c r="Q64" i="3" s="1"/>
  <c r="H40" i="3"/>
  <c r="Q40" i="3" s="1"/>
  <c r="H8" i="3"/>
  <c r="Q8" i="3" s="1"/>
  <c r="H12" i="3"/>
  <c r="Q12" i="3" s="1"/>
  <c r="H27" i="3"/>
  <c r="Q27" i="3" s="1"/>
  <c r="H97" i="3"/>
  <c r="Q97" i="3" s="1"/>
  <c r="H89" i="3"/>
  <c r="Q89" i="3" s="1"/>
  <c r="H81" i="3"/>
  <c r="Q81" i="3" s="1"/>
  <c r="H73" i="3"/>
  <c r="Q73" i="3" s="1"/>
  <c r="H65" i="3"/>
  <c r="Q65" i="3" s="1"/>
  <c r="H57" i="3"/>
  <c r="Q57" i="3" s="1"/>
  <c r="H49" i="3"/>
  <c r="Q49" i="3" s="1"/>
  <c r="H41" i="3"/>
  <c r="Q41" i="3" s="1"/>
  <c r="H33" i="3"/>
  <c r="Q33" i="3" s="1"/>
  <c r="H25" i="3"/>
  <c r="Q25" i="3" s="1"/>
  <c r="H17" i="3"/>
  <c r="Q17" i="3" s="1"/>
  <c r="H9" i="3"/>
  <c r="Q9" i="3" s="1"/>
  <c r="H72" i="3"/>
  <c r="Q72" i="3" s="1"/>
  <c r="H48" i="3"/>
  <c r="Q48" i="3" s="1"/>
  <c r="H24" i="3"/>
  <c r="Q24" i="3" s="1"/>
  <c r="H52" i="3"/>
  <c r="Q52" i="3" s="1"/>
  <c r="H20" i="3"/>
  <c r="Q20" i="3" s="1"/>
  <c r="H96" i="3"/>
  <c r="Q96" i="3" s="1"/>
  <c r="H88" i="3"/>
  <c r="Q88" i="3" s="1"/>
  <c r="H80" i="3"/>
  <c r="Q80" i="3" s="1"/>
  <c r="H56" i="3"/>
  <c r="Q56" i="3" s="1"/>
  <c r="H32" i="3"/>
  <c r="Q32" i="3" s="1"/>
  <c r="H16" i="3"/>
  <c r="Q16" i="3" s="1"/>
  <c r="H43" i="3"/>
  <c r="Q43" i="3" s="1"/>
  <c r="H103" i="3"/>
  <c r="Q103" i="3" s="1"/>
  <c r="H95" i="3"/>
  <c r="Q95" i="3" s="1"/>
  <c r="H87" i="3"/>
  <c r="Q87" i="3" s="1"/>
  <c r="H79" i="3"/>
  <c r="Q79" i="3" s="1"/>
  <c r="H71" i="3"/>
  <c r="Q71" i="3" s="1"/>
  <c r="H63" i="3"/>
  <c r="Q63" i="3" s="1"/>
  <c r="H55" i="3"/>
  <c r="Q55" i="3" s="1"/>
  <c r="H47" i="3"/>
  <c r="Q47" i="3" s="1"/>
  <c r="H39" i="3"/>
  <c r="Q39" i="3" s="1"/>
  <c r="H31" i="3"/>
  <c r="Q31" i="3" s="1"/>
  <c r="H23" i="3"/>
  <c r="Q23" i="3" s="1"/>
  <c r="H15" i="3"/>
  <c r="Q15" i="3" s="1"/>
  <c r="H7" i="3"/>
  <c r="Q7" i="3" s="1"/>
  <c r="H69" i="3"/>
  <c r="Q69" i="3" s="1"/>
  <c r="H29" i="3"/>
  <c r="Q29" i="3" s="1"/>
  <c r="H5" i="3"/>
  <c r="Q5" i="3" s="1"/>
  <c r="H36" i="3"/>
  <c r="Q36" i="3" s="1"/>
  <c r="H11" i="3"/>
  <c r="Q11" i="3" s="1"/>
  <c r="H102" i="3"/>
  <c r="Q102" i="3" s="1"/>
  <c r="H94" i="3"/>
  <c r="Q94" i="3" s="1"/>
  <c r="H86" i="3"/>
  <c r="Q86" i="3" s="1"/>
  <c r="H78" i="3"/>
  <c r="Q78" i="3" s="1"/>
  <c r="H70" i="3"/>
  <c r="Q70" i="3" s="1"/>
  <c r="H62" i="3"/>
  <c r="Q62" i="3" s="1"/>
  <c r="H54" i="3"/>
  <c r="Q54" i="3" s="1"/>
  <c r="H46" i="3"/>
  <c r="Q46" i="3" s="1"/>
  <c r="H38" i="3"/>
  <c r="Q38" i="3" s="1"/>
  <c r="H30" i="3"/>
  <c r="Q30" i="3" s="1"/>
  <c r="H22" i="3"/>
  <c r="Q22" i="3" s="1"/>
  <c r="H14" i="3"/>
  <c r="Q14" i="3" s="1"/>
  <c r="H6" i="3"/>
  <c r="Q6" i="3" s="1"/>
  <c r="H61" i="3"/>
  <c r="Q61" i="3" s="1"/>
  <c r="H45" i="3"/>
  <c r="Q45" i="3" s="1"/>
  <c r="H21" i="3"/>
  <c r="Q21" i="3" s="1"/>
  <c r="H60" i="3"/>
  <c r="Q60" i="3" s="1"/>
  <c r="H4" i="3"/>
  <c r="Q4" i="3" s="1"/>
  <c r="K999" i="3"/>
  <c r="T999" i="3" s="1"/>
  <c r="K943" i="3"/>
  <c r="T943" i="3" s="1"/>
  <c r="K927" i="3"/>
  <c r="T927" i="3" s="1"/>
  <c r="K940" i="3"/>
  <c r="T940" i="3" s="1"/>
  <c r="K884" i="3"/>
  <c r="T884" i="3" s="1"/>
  <c r="K868" i="3"/>
  <c r="T868" i="3" s="1"/>
  <c r="K985" i="3"/>
  <c r="T985" i="3" s="1"/>
  <c r="K929" i="3"/>
  <c r="T929" i="3" s="1"/>
  <c r="K881" i="3"/>
  <c r="T881" i="3" s="1"/>
  <c r="K998" i="3"/>
  <c r="T998" i="3" s="1"/>
  <c r="K942" i="3"/>
  <c r="T942" i="3" s="1"/>
  <c r="K926" i="3"/>
  <c r="T926" i="3" s="1"/>
  <c r="K987" i="3"/>
  <c r="T987" i="3" s="1"/>
  <c r="K883" i="3"/>
  <c r="T883" i="3" s="1"/>
  <c r="K867" i="3"/>
  <c r="T867" i="3" s="1"/>
  <c r="K941" i="3"/>
  <c r="T941" i="3" s="1"/>
  <c r="K885" i="3"/>
  <c r="T885" i="3" s="1"/>
  <c r="K869" i="3"/>
  <c r="T869" i="3" s="1"/>
  <c r="K986" i="3"/>
  <c r="T986" i="3" s="1"/>
  <c r="K882" i="3"/>
  <c r="T882" i="3" s="1"/>
  <c r="K866" i="3"/>
  <c r="T866" i="3" s="1"/>
  <c r="K810" i="3"/>
  <c r="T810" i="3" s="1"/>
  <c r="K650" i="3"/>
  <c r="T650" i="3" s="1"/>
  <c r="K928" i="3"/>
  <c r="T928" i="3" s="1"/>
  <c r="K823" i="3"/>
  <c r="T823" i="3" s="1"/>
  <c r="K767" i="3"/>
  <c r="T767" i="3" s="1"/>
  <c r="K751" i="3"/>
  <c r="T751" i="3" s="1"/>
  <c r="K695" i="3"/>
  <c r="T695" i="3" s="1"/>
  <c r="K764" i="3"/>
  <c r="T764" i="3" s="1"/>
  <c r="K708" i="3"/>
  <c r="T708" i="3" s="1"/>
  <c r="K652" i="3"/>
  <c r="T652" i="3" s="1"/>
  <c r="K880" i="3"/>
  <c r="T880" i="3" s="1"/>
  <c r="K825" i="3"/>
  <c r="T825" i="3" s="1"/>
  <c r="K809" i="3"/>
  <c r="T809" i="3" s="1"/>
  <c r="K753" i="3"/>
  <c r="T753" i="3" s="1"/>
  <c r="K697" i="3"/>
  <c r="T697" i="3" s="1"/>
  <c r="K649" i="3"/>
  <c r="T649" i="3" s="1"/>
  <c r="K984" i="3"/>
  <c r="T984" i="3" s="1"/>
  <c r="K822" i="3"/>
  <c r="T822" i="3" s="1"/>
  <c r="K766" i="3"/>
  <c r="T766" i="3" s="1"/>
  <c r="K750" i="3"/>
  <c r="T750" i="3" s="1"/>
  <c r="K694" i="3"/>
  <c r="T694" i="3" s="1"/>
  <c r="K824" i="3"/>
  <c r="T824" i="3" s="1"/>
  <c r="K808" i="3"/>
  <c r="T808" i="3" s="1"/>
  <c r="K752" i="3"/>
  <c r="T752" i="3" s="1"/>
  <c r="K696" i="3"/>
  <c r="T696" i="3" s="1"/>
  <c r="K648" i="3"/>
  <c r="T648" i="3" s="1"/>
  <c r="K765" i="3"/>
  <c r="T765" i="3" s="1"/>
  <c r="K709" i="3"/>
  <c r="T709" i="3" s="1"/>
  <c r="K653" i="3"/>
  <c r="T653" i="3" s="1"/>
  <c r="K637" i="3"/>
  <c r="T637" i="3" s="1"/>
  <c r="K636" i="3"/>
  <c r="T636" i="3" s="1"/>
  <c r="K580" i="3"/>
  <c r="T580" i="3" s="1"/>
  <c r="K532" i="3"/>
  <c r="T532" i="3" s="1"/>
  <c r="K476" i="3"/>
  <c r="T476" i="3" s="1"/>
  <c r="K593" i="3"/>
  <c r="T593" i="3" s="1"/>
  <c r="K537" i="3"/>
  <c r="T537" i="3" s="1"/>
  <c r="K521" i="3"/>
  <c r="T521" i="3" s="1"/>
  <c r="K465" i="3"/>
  <c r="T465" i="3" s="1"/>
  <c r="K534" i="3"/>
  <c r="T534" i="3" s="1"/>
  <c r="K518" i="3"/>
  <c r="T518" i="3" s="1"/>
  <c r="K462" i="3"/>
  <c r="T462" i="3" s="1"/>
  <c r="K811" i="3"/>
  <c r="T811" i="3" s="1"/>
  <c r="K635" i="3"/>
  <c r="T635" i="3" s="1"/>
  <c r="K579" i="3"/>
  <c r="T579" i="3" s="1"/>
  <c r="K592" i="3"/>
  <c r="T592" i="3" s="1"/>
  <c r="K536" i="3"/>
  <c r="T536" i="3" s="1"/>
  <c r="K520" i="3"/>
  <c r="T520" i="3" s="1"/>
  <c r="K464" i="3"/>
  <c r="T464" i="3" s="1"/>
  <c r="K581" i="3"/>
  <c r="T581" i="3" s="1"/>
  <c r="K533" i="3"/>
  <c r="T533" i="3" s="1"/>
  <c r="K477" i="3"/>
  <c r="T477" i="3" s="1"/>
  <c r="K634" i="3"/>
  <c r="T634" i="3" s="1"/>
  <c r="K578" i="3"/>
  <c r="T578" i="3" s="1"/>
  <c r="K535" i="3"/>
  <c r="T535" i="3" s="1"/>
  <c r="K421" i="3"/>
  <c r="T421" i="3" s="1"/>
  <c r="K405" i="3"/>
  <c r="T405" i="3" s="1"/>
  <c r="K651" i="3"/>
  <c r="T651" i="3" s="1"/>
  <c r="K418" i="3"/>
  <c r="T418" i="3" s="1"/>
  <c r="K463" i="3"/>
  <c r="T463" i="3" s="1"/>
  <c r="K407" i="3"/>
  <c r="T407" i="3" s="1"/>
  <c r="K420" i="3"/>
  <c r="T420" i="3" s="1"/>
  <c r="K404" i="3"/>
  <c r="T404" i="3" s="1"/>
  <c r="K406" i="3"/>
  <c r="T406" i="3" s="1"/>
  <c r="K519" i="3"/>
  <c r="T519" i="3" s="1"/>
  <c r="K419" i="3"/>
  <c r="T419" i="3" s="1"/>
  <c r="K100" i="3"/>
  <c r="T100" i="3" s="1"/>
  <c r="K92" i="3"/>
  <c r="T92" i="3" s="1"/>
  <c r="K84" i="3"/>
  <c r="T84" i="3" s="1"/>
  <c r="K76" i="3"/>
  <c r="T76" i="3" s="1"/>
  <c r="K68" i="3"/>
  <c r="T68" i="3" s="1"/>
  <c r="K60" i="3"/>
  <c r="T60" i="3" s="1"/>
  <c r="K52" i="3"/>
  <c r="T52" i="3" s="1"/>
  <c r="K44" i="3"/>
  <c r="T44" i="3" s="1"/>
  <c r="K36" i="3"/>
  <c r="T36" i="3" s="1"/>
  <c r="K28" i="3"/>
  <c r="T28" i="3" s="1"/>
  <c r="K20" i="3"/>
  <c r="T20" i="3" s="1"/>
  <c r="K12" i="3"/>
  <c r="T12" i="3" s="1"/>
  <c r="K4" i="3"/>
  <c r="T4" i="3" s="1"/>
  <c r="K97" i="3"/>
  <c r="T97" i="3" s="1"/>
  <c r="K89" i="3"/>
  <c r="T89" i="3" s="1"/>
  <c r="K81" i="3"/>
  <c r="T81" i="3" s="1"/>
  <c r="K73" i="3"/>
  <c r="T73" i="3" s="1"/>
  <c r="K65" i="3"/>
  <c r="T65" i="3" s="1"/>
  <c r="K57" i="3"/>
  <c r="T57" i="3" s="1"/>
  <c r="K49" i="3"/>
  <c r="T49" i="3" s="1"/>
  <c r="K41" i="3"/>
  <c r="T41" i="3" s="1"/>
  <c r="K33" i="3"/>
  <c r="T33" i="3" s="1"/>
  <c r="K25" i="3"/>
  <c r="T25" i="3" s="1"/>
  <c r="K17" i="3"/>
  <c r="T17" i="3" s="1"/>
  <c r="K9" i="3"/>
  <c r="T9" i="3" s="1"/>
  <c r="K102" i="3"/>
  <c r="T102" i="3" s="1"/>
  <c r="K94" i="3"/>
  <c r="T94" i="3" s="1"/>
  <c r="K86" i="3"/>
  <c r="T86" i="3" s="1"/>
  <c r="K78" i="3"/>
  <c r="T78" i="3" s="1"/>
  <c r="K70" i="3"/>
  <c r="T70" i="3" s="1"/>
  <c r="K62" i="3"/>
  <c r="T62" i="3" s="1"/>
  <c r="K54" i="3"/>
  <c r="T54" i="3" s="1"/>
  <c r="K46" i="3"/>
  <c r="T46" i="3" s="1"/>
  <c r="K38" i="3"/>
  <c r="T38" i="3" s="1"/>
  <c r="K30" i="3"/>
  <c r="T30" i="3" s="1"/>
  <c r="K22" i="3"/>
  <c r="T22" i="3" s="1"/>
  <c r="K14" i="3"/>
  <c r="T14" i="3" s="1"/>
  <c r="K6" i="3"/>
  <c r="T6" i="3" s="1"/>
  <c r="K107" i="3"/>
  <c r="T107" i="3" s="1"/>
  <c r="K99" i="3"/>
  <c r="T99" i="3" s="1"/>
  <c r="K91" i="3"/>
  <c r="T91" i="3" s="1"/>
  <c r="K83" i="3"/>
  <c r="T83" i="3" s="1"/>
  <c r="K75" i="3"/>
  <c r="T75" i="3" s="1"/>
  <c r="K67" i="3"/>
  <c r="T67" i="3" s="1"/>
  <c r="K59" i="3"/>
  <c r="T59" i="3" s="1"/>
  <c r="K51" i="3"/>
  <c r="T51" i="3" s="1"/>
  <c r="K43" i="3"/>
  <c r="T43" i="3" s="1"/>
  <c r="K35" i="3"/>
  <c r="T35" i="3" s="1"/>
  <c r="K27" i="3"/>
  <c r="T27" i="3" s="1"/>
  <c r="K19" i="3"/>
  <c r="T19" i="3" s="1"/>
  <c r="K11" i="3"/>
  <c r="T11" i="3" s="1"/>
  <c r="K3" i="3"/>
  <c r="T3" i="3" s="1"/>
  <c r="K96" i="3"/>
  <c r="T96" i="3" s="1"/>
  <c r="K88" i="3"/>
  <c r="T88" i="3" s="1"/>
  <c r="K80" i="3"/>
  <c r="T80" i="3" s="1"/>
  <c r="K72" i="3"/>
  <c r="T72" i="3" s="1"/>
  <c r="K64" i="3"/>
  <c r="T64" i="3" s="1"/>
  <c r="K56" i="3"/>
  <c r="T56" i="3" s="1"/>
  <c r="K48" i="3"/>
  <c r="T48" i="3" s="1"/>
  <c r="K40" i="3"/>
  <c r="T40" i="3" s="1"/>
  <c r="K32" i="3"/>
  <c r="T32" i="3" s="1"/>
  <c r="K24" i="3"/>
  <c r="T24" i="3" s="1"/>
  <c r="K16" i="3"/>
  <c r="T16" i="3" s="1"/>
  <c r="K8" i="3"/>
  <c r="T8" i="3" s="1"/>
  <c r="K101" i="3"/>
  <c r="T101" i="3" s="1"/>
  <c r="K93" i="3"/>
  <c r="T93" i="3" s="1"/>
  <c r="K85" i="3"/>
  <c r="T85" i="3" s="1"/>
  <c r="K77" i="3"/>
  <c r="T77" i="3" s="1"/>
  <c r="K69" i="3"/>
  <c r="T69" i="3" s="1"/>
  <c r="K61" i="3"/>
  <c r="T61" i="3" s="1"/>
  <c r="K53" i="3"/>
  <c r="T53" i="3" s="1"/>
  <c r="K45" i="3"/>
  <c r="T45" i="3" s="1"/>
  <c r="K37" i="3"/>
  <c r="T37" i="3" s="1"/>
  <c r="K29" i="3"/>
  <c r="T29" i="3" s="1"/>
  <c r="K21" i="3"/>
  <c r="T21" i="3" s="1"/>
  <c r="K13" i="3"/>
  <c r="T13" i="3" s="1"/>
  <c r="K5" i="3"/>
  <c r="T5" i="3" s="1"/>
  <c r="K106" i="3"/>
  <c r="T106" i="3" s="1"/>
  <c r="K98" i="3"/>
  <c r="T98" i="3" s="1"/>
  <c r="K90" i="3"/>
  <c r="T90" i="3" s="1"/>
  <c r="K82" i="3"/>
  <c r="T82" i="3" s="1"/>
  <c r="K74" i="3"/>
  <c r="T74" i="3" s="1"/>
  <c r="K66" i="3"/>
  <c r="T66" i="3" s="1"/>
  <c r="K58" i="3"/>
  <c r="T58" i="3" s="1"/>
  <c r="K50" i="3"/>
  <c r="T50" i="3" s="1"/>
  <c r="K42" i="3"/>
  <c r="T42" i="3" s="1"/>
  <c r="K34" i="3"/>
  <c r="T34" i="3" s="1"/>
  <c r="K26" i="3"/>
  <c r="T26" i="3" s="1"/>
  <c r="K18" i="3"/>
  <c r="T18" i="3" s="1"/>
  <c r="K10" i="3"/>
  <c r="T10" i="3" s="1"/>
  <c r="K2" i="3"/>
  <c r="T2" i="3" s="1"/>
  <c r="K103" i="3"/>
  <c r="T103" i="3" s="1"/>
  <c r="K95" i="3"/>
  <c r="T95" i="3" s="1"/>
  <c r="K87" i="3"/>
  <c r="T87" i="3" s="1"/>
  <c r="K79" i="3"/>
  <c r="T79" i="3" s="1"/>
  <c r="K71" i="3"/>
  <c r="T71" i="3" s="1"/>
  <c r="K63" i="3"/>
  <c r="T63" i="3" s="1"/>
  <c r="K55" i="3"/>
  <c r="T55" i="3" s="1"/>
  <c r="K47" i="3"/>
  <c r="T47" i="3" s="1"/>
  <c r="K39" i="3"/>
  <c r="T39" i="3" s="1"/>
  <c r="K15" i="3"/>
  <c r="T15" i="3" s="1"/>
  <c r="K31" i="3"/>
  <c r="T31" i="3" s="1"/>
  <c r="K7" i="3"/>
  <c r="T7" i="3" s="1"/>
  <c r="K23" i="3"/>
  <c r="T23" i="3" s="1"/>
  <c r="I2" i="3"/>
  <c r="R2" i="3" s="1"/>
  <c r="I985" i="3"/>
  <c r="R985" i="3" s="1"/>
  <c r="I929" i="3"/>
  <c r="R929" i="3" s="1"/>
  <c r="I881" i="3"/>
  <c r="R881" i="3" s="1"/>
  <c r="I825" i="3"/>
  <c r="R825" i="3" s="1"/>
  <c r="I809" i="3"/>
  <c r="R809" i="3" s="1"/>
  <c r="I753" i="3"/>
  <c r="R753" i="3" s="1"/>
  <c r="I697" i="3"/>
  <c r="R697" i="3" s="1"/>
  <c r="I649" i="3"/>
  <c r="R649" i="3" s="1"/>
  <c r="I593" i="3"/>
  <c r="R593" i="3" s="1"/>
  <c r="I537" i="3"/>
  <c r="R537" i="3" s="1"/>
  <c r="I521" i="3"/>
  <c r="R521" i="3" s="1"/>
  <c r="I465" i="3"/>
  <c r="R465" i="3" s="1"/>
  <c r="I97" i="3"/>
  <c r="R97" i="3" s="1"/>
  <c r="I89" i="3"/>
  <c r="R89" i="3" s="1"/>
  <c r="I81" i="3"/>
  <c r="R81" i="3" s="1"/>
  <c r="I73" i="3"/>
  <c r="R73" i="3" s="1"/>
  <c r="I65" i="3"/>
  <c r="R65" i="3" s="1"/>
  <c r="I57" i="3"/>
  <c r="R57" i="3" s="1"/>
  <c r="I49" i="3"/>
  <c r="R49" i="3" s="1"/>
  <c r="I41" i="3"/>
  <c r="R41" i="3" s="1"/>
  <c r="I33" i="3"/>
  <c r="R33" i="3" s="1"/>
  <c r="I25" i="3"/>
  <c r="R25" i="3" s="1"/>
  <c r="I17" i="3"/>
  <c r="R17" i="3" s="1"/>
  <c r="I9" i="3"/>
  <c r="R9" i="3" s="1"/>
  <c r="I984" i="3"/>
  <c r="R984" i="3" s="1"/>
  <c r="I928" i="3"/>
  <c r="R928" i="3" s="1"/>
  <c r="I880" i="3"/>
  <c r="R880" i="3" s="1"/>
  <c r="I824" i="3"/>
  <c r="R824" i="3" s="1"/>
  <c r="I808" i="3"/>
  <c r="R808" i="3" s="1"/>
  <c r="I752" i="3"/>
  <c r="R752" i="3" s="1"/>
  <c r="I696" i="3"/>
  <c r="R696" i="3" s="1"/>
  <c r="I648" i="3"/>
  <c r="R648" i="3" s="1"/>
  <c r="I592" i="3"/>
  <c r="R592" i="3" s="1"/>
  <c r="I536" i="3"/>
  <c r="R536" i="3" s="1"/>
  <c r="I520" i="3"/>
  <c r="R520" i="3" s="1"/>
  <c r="I464" i="3"/>
  <c r="R464" i="3" s="1"/>
  <c r="I999" i="3"/>
  <c r="R999" i="3" s="1"/>
  <c r="I943" i="3"/>
  <c r="R943" i="3" s="1"/>
  <c r="I927" i="3"/>
  <c r="R927" i="3" s="1"/>
  <c r="I823" i="3"/>
  <c r="R823" i="3" s="1"/>
  <c r="I767" i="3"/>
  <c r="R767" i="3" s="1"/>
  <c r="I751" i="3"/>
  <c r="R751" i="3" s="1"/>
  <c r="I695" i="3"/>
  <c r="R695" i="3" s="1"/>
  <c r="I535" i="3"/>
  <c r="R535" i="3" s="1"/>
  <c r="I519" i="3"/>
  <c r="R519" i="3" s="1"/>
  <c r="I463" i="3"/>
  <c r="R463" i="3" s="1"/>
  <c r="I407" i="3"/>
  <c r="R407" i="3" s="1"/>
  <c r="I998" i="3"/>
  <c r="R998" i="3" s="1"/>
  <c r="I942" i="3"/>
  <c r="R942" i="3" s="1"/>
  <c r="I926" i="3"/>
  <c r="R926" i="3" s="1"/>
  <c r="I822" i="3"/>
  <c r="R822" i="3" s="1"/>
  <c r="I766" i="3"/>
  <c r="R766" i="3" s="1"/>
  <c r="I750" i="3"/>
  <c r="R750" i="3" s="1"/>
  <c r="I694" i="3"/>
  <c r="R694" i="3" s="1"/>
  <c r="I534" i="3"/>
  <c r="R534" i="3" s="1"/>
  <c r="I518" i="3"/>
  <c r="R518" i="3" s="1"/>
  <c r="I462" i="3"/>
  <c r="R462" i="3" s="1"/>
  <c r="I406" i="3"/>
  <c r="R406" i="3" s="1"/>
  <c r="I102" i="3"/>
  <c r="R102" i="3" s="1"/>
  <c r="I94" i="3"/>
  <c r="R94" i="3" s="1"/>
  <c r="I86" i="3"/>
  <c r="R86" i="3" s="1"/>
  <c r="I78" i="3"/>
  <c r="R78" i="3" s="1"/>
  <c r="I70" i="3"/>
  <c r="R70" i="3" s="1"/>
  <c r="I62" i="3"/>
  <c r="R62" i="3" s="1"/>
  <c r="I54" i="3"/>
  <c r="R54" i="3" s="1"/>
  <c r="I46" i="3"/>
  <c r="R46" i="3" s="1"/>
  <c r="I38" i="3"/>
  <c r="R38" i="3" s="1"/>
  <c r="I30" i="3"/>
  <c r="R30" i="3" s="1"/>
  <c r="I22" i="3"/>
  <c r="R22" i="3" s="1"/>
  <c r="I14" i="3"/>
  <c r="R14" i="3" s="1"/>
  <c r="I6" i="3"/>
  <c r="R6" i="3" s="1"/>
  <c r="I941" i="3"/>
  <c r="R941" i="3" s="1"/>
  <c r="I885" i="3"/>
  <c r="R885" i="3" s="1"/>
  <c r="I869" i="3"/>
  <c r="R869" i="3" s="1"/>
  <c r="I765" i="3"/>
  <c r="R765" i="3" s="1"/>
  <c r="I709" i="3"/>
  <c r="R709" i="3" s="1"/>
  <c r="I653" i="3"/>
  <c r="R653" i="3" s="1"/>
  <c r="I637" i="3"/>
  <c r="R637" i="3" s="1"/>
  <c r="I581" i="3"/>
  <c r="R581" i="3" s="1"/>
  <c r="I533" i="3"/>
  <c r="R533" i="3" s="1"/>
  <c r="I477" i="3"/>
  <c r="R477" i="3" s="1"/>
  <c r="I421" i="3"/>
  <c r="R421" i="3" s="1"/>
  <c r="I405" i="3"/>
  <c r="R405" i="3" s="1"/>
  <c r="I101" i="3"/>
  <c r="R101" i="3" s="1"/>
  <c r="I93" i="3"/>
  <c r="R93" i="3" s="1"/>
  <c r="I85" i="3"/>
  <c r="R85" i="3" s="1"/>
  <c r="I77" i="3"/>
  <c r="R77" i="3" s="1"/>
  <c r="I69" i="3"/>
  <c r="R69" i="3" s="1"/>
  <c r="I61" i="3"/>
  <c r="R61" i="3" s="1"/>
  <c r="I53" i="3"/>
  <c r="R53" i="3" s="1"/>
  <c r="I940" i="3"/>
  <c r="R940" i="3" s="1"/>
  <c r="I884" i="3"/>
  <c r="R884" i="3" s="1"/>
  <c r="I868" i="3"/>
  <c r="R868" i="3" s="1"/>
  <c r="I764" i="3"/>
  <c r="R764" i="3" s="1"/>
  <c r="I708" i="3"/>
  <c r="R708" i="3" s="1"/>
  <c r="I652" i="3"/>
  <c r="R652" i="3" s="1"/>
  <c r="I636" i="3"/>
  <c r="R636" i="3" s="1"/>
  <c r="I580" i="3"/>
  <c r="R580" i="3" s="1"/>
  <c r="I532" i="3"/>
  <c r="R532" i="3" s="1"/>
  <c r="I476" i="3"/>
  <c r="R476" i="3" s="1"/>
  <c r="I420" i="3"/>
  <c r="R420" i="3" s="1"/>
  <c r="I404" i="3"/>
  <c r="R404" i="3" s="1"/>
  <c r="I987" i="3"/>
  <c r="R987" i="3" s="1"/>
  <c r="I883" i="3"/>
  <c r="R883" i="3" s="1"/>
  <c r="I867" i="3"/>
  <c r="R867" i="3" s="1"/>
  <c r="I811" i="3"/>
  <c r="R811" i="3" s="1"/>
  <c r="I651" i="3"/>
  <c r="R651" i="3" s="1"/>
  <c r="I635" i="3"/>
  <c r="R635" i="3" s="1"/>
  <c r="I579" i="3"/>
  <c r="R579" i="3" s="1"/>
  <c r="I419" i="3"/>
  <c r="R419" i="3" s="1"/>
  <c r="I107" i="3"/>
  <c r="R107" i="3" s="1"/>
  <c r="I99" i="3"/>
  <c r="R99" i="3" s="1"/>
  <c r="I91" i="3"/>
  <c r="R91" i="3" s="1"/>
  <c r="I83" i="3"/>
  <c r="R83" i="3" s="1"/>
  <c r="I75" i="3"/>
  <c r="R75" i="3" s="1"/>
  <c r="I67" i="3"/>
  <c r="R67" i="3" s="1"/>
  <c r="I59" i="3"/>
  <c r="R59" i="3" s="1"/>
  <c r="I51" i="3"/>
  <c r="R51" i="3" s="1"/>
  <c r="I43" i="3"/>
  <c r="R43" i="3" s="1"/>
  <c r="I35" i="3"/>
  <c r="R35" i="3" s="1"/>
  <c r="I27" i="3"/>
  <c r="R27" i="3" s="1"/>
  <c r="I19" i="3"/>
  <c r="R19" i="3" s="1"/>
  <c r="I11" i="3"/>
  <c r="R11" i="3" s="1"/>
  <c r="I3" i="3"/>
  <c r="R3" i="3" s="1"/>
  <c r="I810" i="3"/>
  <c r="R810" i="3" s="1"/>
  <c r="I95" i="3"/>
  <c r="R95" i="3" s="1"/>
  <c r="I79" i="3"/>
  <c r="R79" i="3" s="1"/>
  <c r="I63" i="3"/>
  <c r="R63" i="3" s="1"/>
  <c r="I47" i="3"/>
  <c r="R47" i="3" s="1"/>
  <c r="I34" i="3"/>
  <c r="R34" i="3" s="1"/>
  <c r="I21" i="3"/>
  <c r="R21" i="3" s="1"/>
  <c r="I8" i="3"/>
  <c r="R8" i="3" s="1"/>
  <c r="I866" i="3"/>
  <c r="R866" i="3" s="1"/>
  <c r="I418" i="3"/>
  <c r="R418" i="3" s="1"/>
  <c r="I92" i="3"/>
  <c r="R92" i="3" s="1"/>
  <c r="I76" i="3"/>
  <c r="R76" i="3" s="1"/>
  <c r="I60" i="3"/>
  <c r="R60" i="3" s="1"/>
  <c r="I45" i="3"/>
  <c r="R45" i="3" s="1"/>
  <c r="I32" i="3"/>
  <c r="R32" i="3" s="1"/>
  <c r="I20" i="3"/>
  <c r="R20" i="3" s="1"/>
  <c r="I7" i="3"/>
  <c r="R7" i="3" s="1"/>
  <c r="I986" i="3"/>
  <c r="R986" i="3" s="1"/>
  <c r="I90" i="3"/>
  <c r="R90" i="3" s="1"/>
  <c r="I74" i="3"/>
  <c r="R74" i="3" s="1"/>
  <c r="I58" i="3"/>
  <c r="R58" i="3" s="1"/>
  <c r="I44" i="3"/>
  <c r="R44" i="3" s="1"/>
  <c r="I31" i="3"/>
  <c r="R31" i="3" s="1"/>
  <c r="I18" i="3"/>
  <c r="R18" i="3" s="1"/>
  <c r="I5" i="3"/>
  <c r="R5" i="3" s="1"/>
  <c r="I106" i="3"/>
  <c r="R106" i="3" s="1"/>
  <c r="I88" i="3"/>
  <c r="R88" i="3" s="1"/>
  <c r="I72" i="3"/>
  <c r="R72" i="3" s="1"/>
  <c r="I56" i="3"/>
  <c r="R56" i="3" s="1"/>
  <c r="I42" i="3"/>
  <c r="R42" i="3" s="1"/>
  <c r="I29" i="3"/>
  <c r="R29" i="3" s="1"/>
  <c r="I16" i="3"/>
  <c r="R16" i="3" s="1"/>
  <c r="I4" i="3"/>
  <c r="R4" i="3" s="1"/>
  <c r="I650" i="3"/>
  <c r="R650" i="3" s="1"/>
  <c r="I103" i="3"/>
  <c r="R103" i="3" s="1"/>
  <c r="I87" i="3"/>
  <c r="R87" i="3" s="1"/>
  <c r="I71" i="3"/>
  <c r="R71" i="3" s="1"/>
  <c r="I55" i="3"/>
  <c r="R55" i="3" s="1"/>
  <c r="I40" i="3"/>
  <c r="R40" i="3" s="1"/>
  <c r="I28" i="3"/>
  <c r="R28" i="3" s="1"/>
  <c r="I15" i="3"/>
  <c r="R15" i="3" s="1"/>
  <c r="I578" i="3"/>
  <c r="R578" i="3" s="1"/>
  <c r="I100" i="3"/>
  <c r="R100" i="3" s="1"/>
  <c r="I84" i="3"/>
  <c r="R84" i="3" s="1"/>
  <c r="I68" i="3"/>
  <c r="R68" i="3" s="1"/>
  <c r="I52" i="3"/>
  <c r="R52" i="3" s="1"/>
  <c r="I39" i="3"/>
  <c r="R39" i="3" s="1"/>
  <c r="I26" i="3"/>
  <c r="R26" i="3" s="1"/>
  <c r="I13" i="3"/>
  <c r="R13" i="3" s="1"/>
  <c r="I634" i="3"/>
  <c r="R634" i="3" s="1"/>
  <c r="I98" i="3"/>
  <c r="R98" i="3" s="1"/>
  <c r="I82" i="3"/>
  <c r="R82" i="3" s="1"/>
  <c r="I66" i="3"/>
  <c r="R66" i="3" s="1"/>
  <c r="I50" i="3"/>
  <c r="R50" i="3" s="1"/>
  <c r="I37" i="3"/>
  <c r="R37" i="3" s="1"/>
  <c r="I24" i="3"/>
  <c r="R24" i="3" s="1"/>
  <c r="I12" i="3"/>
  <c r="R12" i="3" s="1"/>
  <c r="I882" i="3"/>
  <c r="R882" i="3" s="1"/>
  <c r="I96" i="3"/>
  <c r="R96" i="3" s="1"/>
  <c r="I80" i="3"/>
  <c r="R80" i="3" s="1"/>
  <c r="I64" i="3"/>
  <c r="R64" i="3" s="1"/>
  <c r="I48" i="3"/>
  <c r="R48" i="3" s="1"/>
  <c r="I36" i="3"/>
  <c r="R36" i="3" s="1"/>
  <c r="I23" i="3"/>
  <c r="R23" i="3" s="1"/>
  <c r="I10" i="3"/>
  <c r="R10" i="3" s="1"/>
  <c r="L940" i="3"/>
  <c r="U940" i="3" s="1"/>
  <c r="L884" i="3"/>
  <c r="U884" i="3" s="1"/>
  <c r="L868" i="3"/>
  <c r="U868" i="3" s="1"/>
  <c r="L985" i="3"/>
  <c r="U985" i="3" s="1"/>
  <c r="L929" i="3"/>
  <c r="U929" i="3" s="1"/>
  <c r="L881" i="3"/>
  <c r="U881" i="3" s="1"/>
  <c r="L998" i="3"/>
  <c r="U998" i="3" s="1"/>
  <c r="L942" i="3"/>
  <c r="U942" i="3" s="1"/>
  <c r="L926" i="3"/>
  <c r="U926" i="3" s="1"/>
  <c r="L987" i="3"/>
  <c r="U987" i="3" s="1"/>
  <c r="L883" i="3"/>
  <c r="U883" i="3" s="1"/>
  <c r="L867" i="3"/>
  <c r="U867" i="3" s="1"/>
  <c r="L984" i="3"/>
  <c r="U984" i="3" s="1"/>
  <c r="L928" i="3"/>
  <c r="U928" i="3" s="1"/>
  <c r="L880" i="3"/>
  <c r="U880" i="3" s="1"/>
  <c r="L986" i="3"/>
  <c r="U986" i="3" s="1"/>
  <c r="L882" i="3"/>
  <c r="U882" i="3" s="1"/>
  <c r="L866" i="3"/>
  <c r="U866" i="3" s="1"/>
  <c r="L999" i="3"/>
  <c r="U999" i="3" s="1"/>
  <c r="L943" i="3"/>
  <c r="U943" i="3" s="1"/>
  <c r="L927" i="3"/>
  <c r="U927" i="3" s="1"/>
  <c r="L823" i="3"/>
  <c r="U823" i="3" s="1"/>
  <c r="L767" i="3"/>
  <c r="U767" i="3" s="1"/>
  <c r="L751" i="3"/>
  <c r="U751" i="3" s="1"/>
  <c r="L695" i="3"/>
  <c r="U695" i="3" s="1"/>
  <c r="L885" i="3"/>
  <c r="U885" i="3" s="1"/>
  <c r="L764" i="3"/>
  <c r="U764" i="3" s="1"/>
  <c r="L708" i="3"/>
  <c r="U708" i="3" s="1"/>
  <c r="L652" i="3"/>
  <c r="U652" i="3" s="1"/>
  <c r="L825" i="3"/>
  <c r="U825" i="3" s="1"/>
  <c r="L809" i="3"/>
  <c r="U809" i="3" s="1"/>
  <c r="L753" i="3"/>
  <c r="U753" i="3" s="1"/>
  <c r="L697" i="3"/>
  <c r="U697" i="3" s="1"/>
  <c r="L649" i="3"/>
  <c r="U649" i="3" s="1"/>
  <c r="L822" i="3"/>
  <c r="U822" i="3" s="1"/>
  <c r="L766" i="3"/>
  <c r="U766" i="3" s="1"/>
  <c r="L750" i="3"/>
  <c r="U750" i="3" s="1"/>
  <c r="L694" i="3"/>
  <c r="U694" i="3" s="1"/>
  <c r="L941" i="3"/>
  <c r="U941" i="3" s="1"/>
  <c r="L811" i="3"/>
  <c r="U811" i="3" s="1"/>
  <c r="L651" i="3"/>
  <c r="U651" i="3" s="1"/>
  <c r="L765" i="3"/>
  <c r="U765" i="3" s="1"/>
  <c r="L709" i="3"/>
  <c r="U709" i="3" s="1"/>
  <c r="L653" i="3"/>
  <c r="U653" i="3" s="1"/>
  <c r="L637" i="3"/>
  <c r="U637" i="3" s="1"/>
  <c r="L869" i="3"/>
  <c r="U869" i="3" s="1"/>
  <c r="L810" i="3"/>
  <c r="U810" i="3" s="1"/>
  <c r="L650" i="3"/>
  <c r="U650" i="3" s="1"/>
  <c r="L648" i="3"/>
  <c r="U648" i="3" s="1"/>
  <c r="L593" i="3"/>
  <c r="U593" i="3" s="1"/>
  <c r="L537" i="3"/>
  <c r="U537" i="3" s="1"/>
  <c r="L521" i="3"/>
  <c r="U521" i="3" s="1"/>
  <c r="L465" i="3"/>
  <c r="U465" i="3" s="1"/>
  <c r="L752" i="3"/>
  <c r="U752" i="3" s="1"/>
  <c r="L534" i="3"/>
  <c r="U534" i="3" s="1"/>
  <c r="L518" i="3"/>
  <c r="U518" i="3" s="1"/>
  <c r="L462" i="3"/>
  <c r="U462" i="3" s="1"/>
  <c r="L635" i="3"/>
  <c r="U635" i="3" s="1"/>
  <c r="L579" i="3"/>
  <c r="U579" i="3" s="1"/>
  <c r="L592" i="3"/>
  <c r="U592" i="3" s="1"/>
  <c r="L536" i="3"/>
  <c r="U536" i="3" s="1"/>
  <c r="L520" i="3"/>
  <c r="U520" i="3" s="1"/>
  <c r="L808" i="3"/>
  <c r="U808" i="3" s="1"/>
  <c r="L581" i="3"/>
  <c r="U581" i="3" s="1"/>
  <c r="L533" i="3"/>
  <c r="U533" i="3" s="1"/>
  <c r="L477" i="3"/>
  <c r="U477" i="3" s="1"/>
  <c r="L634" i="3"/>
  <c r="U634" i="3" s="1"/>
  <c r="L578" i="3"/>
  <c r="U578" i="3" s="1"/>
  <c r="L824" i="3"/>
  <c r="U824" i="3" s="1"/>
  <c r="L696" i="3"/>
  <c r="U696" i="3" s="1"/>
  <c r="L535" i="3"/>
  <c r="U535" i="3" s="1"/>
  <c r="L519" i="3"/>
  <c r="U519" i="3" s="1"/>
  <c r="L463" i="3"/>
  <c r="U463" i="3" s="1"/>
  <c r="L476" i="3"/>
  <c r="U476" i="3" s="1"/>
  <c r="L418" i="3"/>
  <c r="U418" i="3" s="1"/>
  <c r="L532" i="3"/>
  <c r="U532" i="3" s="1"/>
  <c r="L464" i="3"/>
  <c r="U464" i="3" s="1"/>
  <c r="L407" i="3"/>
  <c r="U407" i="3" s="1"/>
  <c r="L636" i="3"/>
  <c r="U636" i="3" s="1"/>
  <c r="L420" i="3"/>
  <c r="U420" i="3" s="1"/>
  <c r="L404" i="3"/>
  <c r="U404" i="3" s="1"/>
  <c r="L406" i="3"/>
  <c r="U406" i="3" s="1"/>
  <c r="L419" i="3"/>
  <c r="U419" i="3" s="1"/>
  <c r="L97" i="3"/>
  <c r="U97" i="3" s="1"/>
  <c r="L89" i="3"/>
  <c r="U89" i="3" s="1"/>
  <c r="L81" i="3"/>
  <c r="U81" i="3" s="1"/>
  <c r="L73" i="3"/>
  <c r="U73" i="3" s="1"/>
  <c r="L65" i="3"/>
  <c r="U65" i="3" s="1"/>
  <c r="L57" i="3"/>
  <c r="U57" i="3" s="1"/>
  <c r="L49" i="3"/>
  <c r="U49" i="3" s="1"/>
  <c r="L41" i="3"/>
  <c r="U41" i="3" s="1"/>
  <c r="L33" i="3"/>
  <c r="U33" i="3" s="1"/>
  <c r="L25" i="3"/>
  <c r="U25" i="3" s="1"/>
  <c r="L17" i="3"/>
  <c r="U17" i="3" s="1"/>
  <c r="L9" i="3"/>
  <c r="U9" i="3" s="1"/>
  <c r="L405" i="3"/>
  <c r="U405" i="3" s="1"/>
  <c r="L102" i="3"/>
  <c r="U102" i="3" s="1"/>
  <c r="L94" i="3"/>
  <c r="U94" i="3" s="1"/>
  <c r="L86" i="3"/>
  <c r="U86" i="3" s="1"/>
  <c r="L78" i="3"/>
  <c r="U78" i="3" s="1"/>
  <c r="L70" i="3"/>
  <c r="U70" i="3" s="1"/>
  <c r="L62" i="3"/>
  <c r="U62" i="3" s="1"/>
  <c r="L54" i="3"/>
  <c r="U54" i="3" s="1"/>
  <c r="L46" i="3"/>
  <c r="U46" i="3" s="1"/>
  <c r="L38" i="3"/>
  <c r="U38" i="3" s="1"/>
  <c r="L30" i="3"/>
  <c r="U30" i="3" s="1"/>
  <c r="L22" i="3"/>
  <c r="U22" i="3" s="1"/>
  <c r="L14" i="3"/>
  <c r="U14" i="3" s="1"/>
  <c r="L6" i="3"/>
  <c r="U6" i="3" s="1"/>
  <c r="L107" i="3"/>
  <c r="U107" i="3" s="1"/>
  <c r="L99" i="3"/>
  <c r="U99" i="3" s="1"/>
  <c r="L91" i="3"/>
  <c r="U91" i="3" s="1"/>
  <c r="L83" i="3"/>
  <c r="U83" i="3" s="1"/>
  <c r="L75" i="3"/>
  <c r="U75" i="3" s="1"/>
  <c r="L67" i="3"/>
  <c r="U67" i="3" s="1"/>
  <c r="L59" i="3"/>
  <c r="U59" i="3" s="1"/>
  <c r="L51" i="3"/>
  <c r="U51" i="3" s="1"/>
  <c r="L43" i="3"/>
  <c r="U43" i="3" s="1"/>
  <c r="L35" i="3"/>
  <c r="U35" i="3" s="1"/>
  <c r="L27" i="3"/>
  <c r="U27" i="3" s="1"/>
  <c r="L19" i="3"/>
  <c r="U19" i="3" s="1"/>
  <c r="L11" i="3"/>
  <c r="U11" i="3" s="1"/>
  <c r="L3" i="3"/>
  <c r="U3" i="3" s="1"/>
  <c r="L580" i="3"/>
  <c r="U580" i="3" s="1"/>
  <c r="L421" i="3"/>
  <c r="U421" i="3" s="1"/>
  <c r="L96" i="3"/>
  <c r="U96" i="3" s="1"/>
  <c r="L88" i="3"/>
  <c r="U88" i="3" s="1"/>
  <c r="L80" i="3"/>
  <c r="U80" i="3" s="1"/>
  <c r="L72" i="3"/>
  <c r="U72" i="3" s="1"/>
  <c r="L64" i="3"/>
  <c r="U64" i="3" s="1"/>
  <c r="L56" i="3"/>
  <c r="U56" i="3" s="1"/>
  <c r="L48" i="3"/>
  <c r="U48" i="3" s="1"/>
  <c r="L40" i="3"/>
  <c r="U40" i="3" s="1"/>
  <c r="L32" i="3"/>
  <c r="U32" i="3" s="1"/>
  <c r="L24" i="3"/>
  <c r="U24" i="3" s="1"/>
  <c r="L16" i="3"/>
  <c r="U16" i="3" s="1"/>
  <c r="L8" i="3"/>
  <c r="U8" i="3" s="1"/>
  <c r="L101" i="3"/>
  <c r="U101" i="3" s="1"/>
  <c r="L93" i="3"/>
  <c r="U93" i="3" s="1"/>
  <c r="L85" i="3"/>
  <c r="U85" i="3" s="1"/>
  <c r="L77" i="3"/>
  <c r="U77" i="3" s="1"/>
  <c r="L69" i="3"/>
  <c r="U69" i="3" s="1"/>
  <c r="L61" i="3"/>
  <c r="U61" i="3" s="1"/>
  <c r="L53" i="3"/>
  <c r="U53" i="3" s="1"/>
  <c r="L45" i="3"/>
  <c r="U45" i="3" s="1"/>
  <c r="L37" i="3"/>
  <c r="U37" i="3" s="1"/>
  <c r="L29" i="3"/>
  <c r="U29" i="3" s="1"/>
  <c r="L21" i="3"/>
  <c r="U21" i="3" s="1"/>
  <c r="L13" i="3"/>
  <c r="U13" i="3" s="1"/>
  <c r="L5" i="3"/>
  <c r="U5" i="3" s="1"/>
  <c r="L106" i="3"/>
  <c r="U106" i="3" s="1"/>
  <c r="L98" i="3"/>
  <c r="U98" i="3" s="1"/>
  <c r="L90" i="3"/>
  <c r="U90" i="3" s="1"/>
  <c r="L82" i="3"/>
  <c r="U82" i="3" s="1"/>
  <c r="L74" i="3"/>
  <c r="U74" i="3" s="1"/>
  <c r="L66" i="3"/>
  <c r="U66" i="3" s="1"/>
  <c r="L58" i="3"/>
  <c r="U58" i="3" s="1"/>
  <c r="L50" i="3"/>
  <c r="U50" i="3" s="1"/>
  <c r="L42" i="3"/>
  <c r="U42" i="3" s="1"/>
  <c r="L34" i="3"/>
  <c r="U34" i="3" s="1"/>
  <c r="L26" i="3"/>
  <c r="U26" i="3" s="1"/>
  <c r="L18" i="3"/>
  <c r="U18" i="3" s="1"/>
  <c r="L10" i="3"/>
  <c r="U10" i="3" s="1"/>
  <c r="L2" i="3"/>
  <c r="U2" i="3" s="1"/>
  <c r="L103" i="3"/>
  <c r="U103" i="3" s="1"/>
  <c r="L95" i="3"/>
  <c r="U95" i="3" s="1"/>
  <c r="L87" i="3"/>
  <c r="U87" i="3" s="1"/>
  <c r="L79" i="3"/>
  <c r="U79" i="3" s="1"/>
  <c r="L71" i="3"/>
  <c r="U71" i="3" s="1"/>
  <c r="L63" i="3"/>
  <c r="U63" i="3" s="1"/>
  <c r="L55" i="3"/>
  <c r="U55" i="3" s="1"/>
  <c r="L47" i="3"/>
  <c r="U47" i="3" s="1"/>
  <c r="L39" i="3"/>
  <c r="U39" i="3" s="1"/>
  <c r="L31" i="3"/>
  <c r="U31" i="3" s="1"/>
  <c r="L23" i="3"/>
  <c r="U23" i="3" s="1"/>
  <c r="L15" i="3"/>
  <c r="U15" i="3" s="1"/>
  <c r="L7" i="3"/>
  <c r="U7" i="3" s="1"/>
  <c r="L100" i="3"/>
  <c r="U100" i="3" s="1"/>
  <c r="L92" i="3"/>
  <c r="U92" i="3" s="1"/>
  <c r="L84" i="3"/>
  <c r="U84" i="3" s="1"/>
  <c r="L76" i="3"/>
  <c r="U76" i="3" s="1"/>
  <c r="L68" i="3"/>
  <c r="U68" i="3" s="1"/>
  <c r="L60" i="3"/>
  <c r="U60" i="3" s="1"/>
  <c r="L52" i="3"/>
  <c r="U52" i="3" s="1"/>
  <c r="L44" i="3"/>
  <c r="U44" i="3" s="1"/>
  <c r="L36" i="3"/>
  <c r="U36" i="3" s="1"/>
  <c r="L12" i="3"/>
  <c r="U12" i="3" s="1"/>
  <c r="L28" i="3"/>
  <c r="U28" i="3" s="1"/>
  <c r="L4" i="3"/>
  <c r="U4" i="3" s="1"/>
  <c r="L20" i="3"/>
  <c r="U20" i="3" s="1"/>
  <c r="J941" i="3"/>
  <c r="S941" i="3" s="1"/>
  <c r="J885" i="3"/>
  <c r="S885" i="3" s="1"/>
  <c r="J869" i="3"/>
  <c r="S869" i="3" s="1"/>
  <c r="J765" i="3"/>
  <c r="S765" i="3" s="1"/>
  <c r="J709" i="3"/>
  <c r="S709" i="3" s="1"/>
  <c r="J653" i="3"/>
  <c r="S653" i="3" s="1"/>
  <c r="J637" i="3"/>
  <c r="S637" i="3" s="1"/>
  <c r="J581" i="3"/>
  <c r="S581" i="3" s="1"/>
  <c r="J533" i="3"/>
  <c r="S533" i="3" s="1"/>
  <c r="J477" i="3"/>
  <c r="S477" i="3" s="1"/>
  <c r="J421" i="3"/>
  <c r="S421" i="3" s="1"/>
  <c r="J405" i="3"/>
  <c r="S405" i="3" s="1"/>
  <c r="J101" i="3"/>
  <c r="S101" i="3" s="1"/>
  <c r="J93" i="3"/>
  <c r="S93" i="3" s="1"/>
  <c r="J85" i="3"/>
  <c r="S85" i="3" s="1"/>
  <c r="J77" i="3"/>
  <c r="S77" i="3" s="1"/>
  <c r="J69" i="3"/>
  <c r="S69" i="3" s="1"/>
  <c r="J61" i="3"/>
  <c r="S61" i="3" s="1"/>
  <c r="J53" i="3"/>
  <c r="S53" i="3" s="1"/>
  <c r="J45" i="3"/>
  <c r="S45" i="3" s="1"/>
  <c r="J37" i="3"/>
  <c r="S37" i="3" s="1"/>
  <c r="J29" i="3"/>
  <c r="S29" i="3" s="1"/>
  <c r="J21" i="3"/>
  <c r="S21" i="3" s="1"/>
  <c r="J13" i="3"/>
  <c r="S13" i="3" s="1"/>
  <c r="J5" i="3"/>
  <c r="S5" i="3" s="1"/>
  <c r="J940" i="3"/>
  <c r="S940" i="3" s="1"/>
  <c r="J884" i="3"/>
  <c r="S884" i="3" s="1"/>
  <c r="J868" i="3"/>
  <c r="S868" i="3" s="1"/>
  <c r="J764" i="3"/>
  <c r="S764" i="3" s="1"/>
  <c r="J708" i="3"/>
  <c r="S708" i="3" s="1"/>
  <c r="J652" i="3"/>
  <c r="S652" i="3" s="1"/>
  <c r="J636" i="3"/>
  <c r="S636" i="3" s="1"/>
  <c r="J580" i="3"/>
  <c r="S580" i="3" s="1"/>
  <c r="J532" i="3"/>
  <c r="S532" i="3" s="1"/>
  <c r="J476" i="3"/>
  <c r="S476" i="3" s="1"/>
  <c r="J420" i="3"/>
  <c r="S420" i="3" s="1"/>
  <c r="J404" i="3"/>
  <c r="S404" i="3" s="1"/>
  <c r="J100" i="3"/>
  <c r="S100" i="3" s="1"/>
  <c r="J92" i="3"/>
  <c r="S92" i="3" s="1"/>
  <c r="J84" i="3"/>
  <c r="S84" i="3" s="1"/>
  <c r="J76" i="3"/>
  <c r="S76" i="3" s="1"/>
  <c r="J68" i="3"/>
  <c r="S68" i="3" s="1"/>
  <c r="J60" i="3"/>
  <c r="S60" i="3" s="1"/>
  <c r="J52" i="3"/>
  <c r="S52" i="3" s="1"/>
  <c r="J44" i="3"/>
  <c r="S44" i="3" s="1"/>
  <c r="J36" i="3"/>
  <c r="S36" i="3" s="1"/>
  <c r="J28" i="3"/>
  <c r="S28" i="3" s="1"/>
  <c r="J20" i="3"/>
  <c r="S20" i="3" s="1"/>
  <c r="J12" i="3"/>
  <c r="S12" i="3" s="1"/>
  <c r="J4" i="3"/>
  <c r="S4" i="3" s="1"/>
  <c r="J987" i="3"/>
  <c r="S987" i="3" s="1"/>
  <c r="J883" i="3"/>
  <c r="S883" i="3" s="1"/>
  <c r="J867" i="3"/>
  <c r="S867" i="3" s="1"/>
  <c r="J811" i="3"/>
  <c r="S811" i="3" s="1"/>
  <c r="J651" i="3"/>
  <c r="S651" i="3" s="1"/>
  <c r="J635" i="3"/>
  <c r="S635" i="3" s="1"/>
  <c r="J579" i="3"/>
  <c r="S579" i="3" s="1"/>
  <c r="J419" i="3"/>
  <c r="S419" i="3" s="1"/>
  <c r="J107" i="3"/>
  <c r="S107" i="3" s="1"/>
  <c r="J99" i="3"/>
  <c r="S99" i="3" s="1"/>
  <c r="J91" i="3"/>
  <c r="S91" i="3" s="1"/>
  <c r="J83" i="3"/>
  <c r="S83" i="3" s="1"/>
  <c r="J75" i="3"/>
  <c r="S75" i="3" s="1"/>
  <c r="J67" i="3"/>
  <c r="S67" i="3" s="1"/>
  <c r="J59" i="3"/>
  <c r="S59" i="3" s="1"/>
  <c r="J51" i="3"/>
  <c r="S51" i="3" s="1"/>
  <c r="J43" i="3"/>
  <c r="S43" i="3" s="1"/>
  <c r="J35" i="3"/>
  <c r="S35" i="3" s="1"/>
  <c r="J27" i="3"/>
  <c r="S27" i="3" s="1"/>
  <c r="J19" i="3"/>
  <c r="S19" i="3" s="1"/>
  <c r="J11" i="3"/>
  <c r="S11" i="3" s="1"/>
  <c r="J3" i="3"/>
  <c r="S3" i="3" s="1"/>
  <c r="J986" i="3"/>
  <c r="S986" i="3" s="1"/>
  <c r="J882" i="3"/>
  <c r="S882" i="3" s="1"/>
  <c r="J866" i="3"/>
  <c r="S866" i="3" s="1"/>
  <c r="J810" i="3"/>
  <c r="S810" i="3" s="1"/>
  <c r="J650" i="3"/>
  <c r="S650" i="3" s="1"/>
  <c r="J634" i="3"/>
  <c r="S634" i="3" s="1"/>
  <c r="J578" i="3"/>
  <c r="S578" i="3" s="1"/>
  <c r="J418" i="3"/>
  <c r="S418" i="3" s="1"/>
  <c r="J106" i="3"/>
  <c r="S106" i="3" s="1"/>
  <c r="J98" i="3"/>
  <c r="S98" i="3" s="1"/>
  <c r="J90" i="3"/>
  <c r="S90" i="3" s="1"/>
  <c r="J82" i="3"/>
  <c r="S82" i="3" s="1"/>
  <c r="J74" i="3"/>
  <c r="S74" i="3" s="1"/>
  <c r="J66" i="3"/>
  <c r="S66" i="3" s="1"/>
  <c r="J58" i="3"/>
  <c r="S58" i="3" s="1"/>
  <c r="J50" i="3"/>
  <c r="S50" i="3" s="1"/>
  <c r="J42" i="3"/>
  <c r="S42" i="3" s="1"/>
  <c r="J34" i="3"/>
  <c r="S34" i="3" s="1"/>
  <c r="J26" i="3"/>
  <c r="S26" i="3" s="1"/>
  <c r="J18" i="3"/>
  <c r="S18" i="3" s="1"/>
  <c r="J10" i="3"/>
  <c r="S10" i="3" s="1"/>
  <c r="J985" i="3"/>
  <c r="S985" i="3" s="1"/>
  <c r="J929" i="3"/>
  <c r="S929" i="3" s="1"/>
  <c r="J881" i="3"/>
  <c r="S881" i="3" s="1"/>
  <c r="J825" i="3"/>
  <c r="S825" i="3" s="1"/>
  <c r="J809" i="3"/>
  <c r="S809" i="3" s="1"/>
  <c r="J753" i="3"/>
  <c r="S753" i="3" s="1"/>
  <c r="J697" i="3"/>
  <c r="S697" i="3" s="1"/>
  <c r="J649" i="3"/>
  <c r="S649" i="3" s="1"/>
  <c r="J593" i="3"/>
  <c r="S593" i="3" s="1"/>
  <c r="J537" i="3"/>
  <c r="S537" i="3" s="1"/>
  <c r="J521" i="3"/>
  <c r="S521" i="3" s="1"/>
  <c r="J465" i="3"/>
  <c r="S465" i="3" s="1"/>
  <c r="J97" i="3"/>
  <c r="S97" i="3" s="1"/>
  <c r="J89" i="3"/>
  <c r="S89" i="3" s="1"/>
  <c r="J81" i="3"/>
  <c r="S81" i="3" s="1"/>
  <c r="J73" i="3"/>
  <c r="S73" i="3" s="1"/>
  <c r="J65" i="3"/>
  <c r="S65" i="3" s="1"/>
  <c r="J57" i="3"/>
  <c r="S57" i="3" s="1"/>
  <c r="J49" i="3"/>
  <c r="S49" i="3" s="1"/>
  <c r="J41" i="3"/>
  <c r="S41" i="3" s="1"/>
  <c r="J33" i="3"/>
  <c r="S33" i="3" s="1"/>
  <c r="J25" i="3"/>
  <c r="S25" i="3" s="1"/>
  <c r="J17" i="3"/>
  <c r="S17" i="3" s="1"/>
  <c r="J9" i="3"/>
  <c r="S9" i="3" s="1"/>
  <c r="J2" i="3"/>
  <c r="S2" i="3" s="1"/>
  <c r="J984" i="3"/>
  <c r="S984" i="3" s="1"/>
  <c r="J928" i="3"/>
  <c r="S928" i="3" s="1"/>
  <c r="J880" i="3"/>
  <c r="S880" i="3" s="1"/>
  <c r="J824" i="3"/>
  <c r="S824" i="3" s="1"/>
  <c r="J808" i="3"/>
  <c r="S808" i="3" s="1"/>
  <c r="J752" i="3"/>
  <c r="S752" i="3" s="1"/>
  <c r="J696" i="3"/>
  <c r="S696" i="3" s="1"/>
  <c r="J648" i="3"/>
  <c r="S648" i="3" s="1"/>
  <c r="J592" i="3"/>
  <c r="S592" i="3" s="1"/>
  <c r="J536" i="3"/>
  <c r="S536" i="3" s="1"/>
  <c r="J520" i="3"/>
  <c r="S520" i="3" s="1"/>
  <c r="J464" i="3"/>
  <c r="S464" i="3" s="1"/>
  <c r="J96" i="3"/>
  <c r="S96" i="3" s="1"/>
  <c r="J88" i="3"/>
  <c r="S88" i="3" s="1"/>
  <c r="J80" i="3"/>
  <c r="S80" i="3" s="1"/>
  <c r="J72" i="3"/>
  <c r="S72" i="3" s="1"/>
  <c r="J64" i="3"/>
  <c r="S64" i="3" s="1"/>
  <c r="J56" i="3"/>
  <c r="S56" i="3" s="1"/>
  <c r="J48" i="3"/>
  <c r="S48" i="3" s="1"/>
  <c r="J40" i="3"/>
  <c r="S40" i="3" s="1"/>
  <c r="J32" i="3"/>
  <c r="S32" i="3" s="1"/>
  <c r="J24" i="3"/>
  <c r="S24" i="3" s="1"/>
  <c r="J16" i="3"/>
  <c r="S16" i="3" s="1"/>
  <c r="J8" i="3"/>
  <c r="S8" i="3" s="1"/>
  <c r="J999" i="3"/>
  <c r="S999" i="3" s="1"/>
  <c r="J943" i="3"/>
  <c r="S943" i="3" s="1"/>
  <c r="J927" i="3"/>
  <c r="S927" i="3" s="1"/>
  <c r="J823" i="3"/>
  <c r="S823" i="3" s="1"/>
  <c r="J767" i="3"/>
  <c r="S767" i="3" s="1"/>
  <c r="J751" i="3"/>
  <c r="S751" i="3" s="1"/>
  <c r="J695" i="3"/>
  <c r="S695" i="3" s="1"/>
  <c r="J535" i="3"/>
  <c r="S535" i="3" s="1"/>
  <c r="J519" i="3"/>
  <c r="S519" i="3" s="1"/>
  <c r="J463" i="3"/>
  <c r="S463" i="3" s="1"/>
  <c r="J407" i="3"/>
  <c r="S407" i="3" s="1"/>
  <c r="J103" i="3"/>
  <c r="S103" i="3" s="1"/>
  <c r="J95" i="3"/>
  <c r="S95" i="3" s="1"/>
  <c r="J87" i="3"/>
  <c r="S87" i="3" s="1"/>
  <c r="J79" i="3"/>
  <c r="S79" i="3" s="1"/>
  <c r="J71" i="3"/>
  <c r="S71" i="3" s="1"/>
  <c r="J63" i="3"/>
  <c r="S63" i="3" s="1"/>
  <c r="J55" i="3"/>
  <c r="S55" i="3" s="1"/>
  <c r="J47" i="3"/>
  <c r="S47" i="3" s="1"/>
  <c r="J39" i="3"/>
  <c r="S39" i="3" s="1"/>
  <c r="J31" i="3"/>
  <c r="S31" i="3" s="1"/>
  <c r="J23" i="3"/>
  <c r="S23" i="3" s="1"/>
  <c r="J15" i="3"/>
  <c r="S15" i="3" s="1"/>
  <c r="J7" i="3"/>
  <c r="S7" i="3" s="1"/>
  <c r="J998" i="3"/>
  <c r="S998" i="3" s="1"/>
  <c r="J942" i="3"/>
  <c r="S942" i="3" s="1"/>
  <c r="J926" i="3"/>
  <c r="S926" i="3" s="1"/>
  <c r="J822" i="3"/>
  <c r="S822" i="3" s="1"/>
  <c r="J766" i="3"/>
  <c r="S766" i="3" s="1"/>
  <c r="J750" i="3"/>
  <c r="S750" i="3" s="1"/>
  <c r="J694" i="3"/>
  <c r="S694" i="3" s="1"/>
  <c r="J534" i="3"/>
  <c r="S534" i="3" s="1"/>
  <c r="J518" i="3"/>
  <c r="S518" i="3" s="1"/>
  <c r="J462" i="3"/>
  <c r="S462" i="3" s="1"/>
  <c r="J406" i="3"/>
  <c r="S406" i="3" s="1"/>
  <c r="J102" i="3"/>
  <c r="S102" i="3" s="1"/>
  <c r="J94" i="3"/>
  <c r="S94" i="3" s="1"/>
  <c r="J86" i="3"/>
  <c r="S86" i="3" s="1"/>
  <c r="J78" i="3"/>
  <c r="S78" i="3" s="1"/>
  <c r="J70" i="3"/>
  <c r="S70" i="3" s="1"/>
  <c r="J62" i="3"/>
  <c r="S62" i="3" s="1"/>
  <c r="J54" i="3"/>
  <c r="S54" i="3" s="1"/>
  <c r="J46" i="3"/>
  <c r="S46" i="3" s="1"/>
  <c r="J38" i="3"/>
  <c r="S38" i="3" s="1"/>
  <c r="J30" i="3"/>
  <c r="S30" i="3" s="1"/>
  <c r="J22" i="3"/>
  <c r="S22" i="3" s="1"/>
  <c r="J14" i="3"/>
  <c r="S14" i="3" s="1"/>
  <c r="J6" i="3"/>
  <c r="S6" i="3" s="1"/>
  <c r="AA7" i="3" l="1"/>
  <c r="AD7" i="3" s="1"/>
  <c r="Q2" i="3"/>
  <c r="Z5" i="3" s="1"/>
  <c r="AB6" i="3"/>
  <c r="AE6" i="3" s="1"/>
  <c r="Z6" i="3"/>
  <c r="AC6" i="3" s="1"/>
  <c r="AA6" i="3"/>
  <c r="AD6" i="3" s="1"/>
  <c r="AB7" i="3"/>
  <c r="AE7" i="3" s="1"/>
  <c r="Z7" i="3"/>
  <c r="AC7" i="3" s="1"/>
  <c r="Z4" i="3" l="1"/>
  <c r="AC4" i="3" s="1"/>
  <c r="AB4" i="3"/>
  <c r="AE4" i="3" s="1"/>
  <c r="AA4" i="3"/>
  <c r="AD4" i="3" s="1"/>
  <c r="AB5" i="3"/>
  <c r="AE5" i="3" s="1"/>
  <c r="AA5" i="3"/>
  <c r="AD5" i="3" s="1"/>
  <c r="AC5" i="3"/>
</calcChain>
</file>

<file path=xl/sharedStrings.xml><?xml version="1.0" encoding="utf-8"?>
<sst xmlns="http://schemas.openxmlformats.org/spreadsheetml/2006/main" count="8877" uniqueCount="147">
  <si>
    <t>Mud Degassing</t>
  </si>
  <si>
    <t>Well Testing</t>
  </si>
  <si>
    <t>Emission Source</t>
  </si>
  <si>
    <t>Dehydrators</t>
  </si>
  <si>
    <t>Liquids Unloading</t>
  </si>
  <si>
    <t>Reciprocating Compressors</t>
  </si>
  <si>
    <t>Centrifugal Compressors</t>
  </si>
  <si>
    <t>Combustion</t>
  </si>
  <si>
    <t>Pneumatic Pumps</t>
  </si>
  <si>
    <t>Flares</t>
  </si>
  <si>
    <t>Acid Gas Removal Units</t>
  </si>
  <si>
    <t>Pipeline Leaks</t>
  </si>
  <si>
    <t>Pipeline Blowdowns</t>
  </si>
  <si>
    <t>Pneumatic Controllers</t>
  </si>
  <si>
    <t>Storage Wells</t>
  </si>
  <si>
    <t>Metering and Regulating Equipment</t>
  </si>
  <si>
    <t>G&amp;B</t>
  </si>
  <si>
    <t>Equipment Leaks</t>
  </si>
  <si>
    <t>Equipment Blowdowns</t>
  </si>
  <si>
    <t>Industry Segment</t>
  </si>
  <si>
    <t>County</t>
  </si>
  <si>
    <t>Pollutant</t>
  </si>
  <si>
    <t>San Juan</t>
  </si>
  <si>
    <t>CH4</t>
  </si>
  <si>
    <t>CO2</t>
  </si>
  <si>
    <t>Low Bleed Pneumatic Controllers</t>
  </si>
  <si>
    <t>Intermittent Bleed Pneumatic Controllers</t>
  </si>
  <si>
    <t>High Bleed Pneumatic Controllers</t>
  </si>
  <si>
    <t>HF Completions</t>
  </si>
  <si>
    <t>HF Workovers</t>
  </si>
  <si>
    <t>Non-HF Workovers</t>
  </si>
  <si>
    <t>Tanks</t>
  </si>
  <si>
    <t>Associated Gas</t>
  </si>
  <si>
    <t>Miscellaneous Flaring</t>
  </si>
  <si>
    <t>Processing</t>
  </si>
  <si>
    <t>Transmission</t>
  </si>
  <si>
    <t>Transmission Storage Tanks</t>
  </si>
  <si>
    <t>Tank Unloading</t>
  </si>
  <si>
    <t>Produced Water</t>
  </si>
  <si>
    <t>Chaves</t>
  </si>
  <si>
    <t>Eddy</t>
  </si>
  <si>
    <t>Lea</t>
  </si>
  <si>
    <t>Rio Arriba</t>
  </si>
  <si>
    <t>Roosevelt</t>
  </si>
  <si>
    <t>Sandoval</t>
  </si>
  <si>
    <t>Production</t>
  </si>
  <si>
    <t>Colfax</t>
  </si>
  <si>
    <t>Harding</t>
  </si>
  <si>
    <t>McKinley</t>
  </si>
  <si>
    <t>Union</t>
  </si>
  <si>
    <t>Abandoned Oil and Gas Wells</t>
  </si>
  <si>
    <t>Catron</t>
  </si>
  <si>
    <t>Guadalupe</t>
  </si>
  <si>
    <t>Curry</t>
  </si>
  <si>
    <t>Cibola</t>
  </si>
  <si>
    <t>Quay</t>
  </si>
  <si>
    <t>Mora</t>
  </si>
  <si>
    <t>Bernalillo</t>
  </si>
  <si>
    <t>Socorro</t>
  </si>
  <si>
    <t>Otero</t>
  </si>
  <si>
    <t>San Miguel</t>
  </si>
  <si>
    <t>Hidalgo</t>
  </si>
  <si>
    <t>De Baca</t>
  </si>
  <si>
    <t>Luna</t>
  </si>
  <si>
    <t>Lincoln</t>
  </si>
  <si>
    <t>Grant</t>
  </si>
  <si>
    <t>Santa Fe</t>
  </si>
  <si>
    <t>Torrance</t>
  </si>
  <si>
    <t>Dona Ana</t>
  </si>
  <si>
    <t>Sierra</t>
  </si>
  <si>
    <t>Valencia</t>
  </si>
  <si>
    <t>Well Pad Leaks - Gas - Wellhead</t>
  </si>
  <si>
    <t>Well Pad Leaks - Gas-Compressors</t>
  </si>
  <si>
    <t>Well Pad Leaks - Gas-Dehydrators</t>
  </si>
  <si>
    <t>Well Pad Leaks - Gas-In-line Heaters</t>
  </si>
  <si>
    <t>Well Pad Leaks - Gas-meters/piping</t>
  </si>
  <si>
    <t>Well Pad Leaks - Gas-Separators</t>
  </si>
  <si>
    <t>Well Pad Leaks - Oil-Header</t>
  </si>
  <si>
    <t>Well Pad Leaks - Oil-Heater-Treater</t>
  </si>
  <si>
    <t>Well Pad Leaks - Oil-Separators</t>
  </si>
  <si>
    <t>Well Pad Leaks - Oil-Wellhead</t>
  </si>
  <si>
    <t>Los Alamos</t>
  </si>
  <si>
    <t>Taos</t>
  </si>
  <si>
    <t>Underground NG Storage</t>
  </si>
  <si>
    <t>Engine Combustion</t>
  </si>
  <si>
    <t>Turbine Combustion</t>
  </si>
  <si>
    <t>Plugged Abandoned Wells</t>
  </si>
  <si>
    <t>Unplugged Abandoned Wells</t>
  </si>
  <si>
    <t>Emission Source (General)</t>
  </si>
  <si>
    <t>Subject to Part 50?</t>
  </si>
  <si>
    <t>No</t>
  </si>
  <si>
    <t>Yes</t>
  </si>
  <si>
    <t>Year</t>
  </si>
  <si>
    <t>Oil Reference Case Change From base year (2020)</t>
  </si>
  <si>
    <t>Oil High Oil Price Case Change From base year (2020)</t>
  </si>
  <si>
    <t>Oil Low Oil Price Case Change From base year (2020)</t>
  </si>
  <si>
    <t>Gas Reference Case Change From base year (2020)</t>
  </si>
  <si>
    <t>Gas High Oil Price Case Change From base year (2020)</t>
  </si>
  <si>
    <t>Gas Low Oil Price Case Change From base year (2020)</t>
  </si>
  <si>
    <t>Projections Commodity</t>
  </si>
  <si>
    <t>Mix</t>
  </si>
  <si>
    <t>Gas</t>
  </si>
  <si>
    <t>2025 Growth Factor Reference Case</t>
  </si>
  <si>
    <t>2025 Growth Factor High Oil Price Case</t>
  </si>
  <si>
    <t>2025 Growth Factor Low Oil Price Case</t>
  </si>
  <si>
    <t>2030 Growth Factor Reference Case</t>
  </si>
  <si>
    <t>2030 Growth Factor High Oil Price Case</t>
  </si>
  <si>
    <t>2030 Growth Factor Low Oil Price Case</t>
  </si>
  <si>
    <t>Gas Reference Case Production</t>
  </si>
  <si>
    <t>Gas High Oil Price Production</t>
  </si>
  <si>
    <t>Gas Low Oil Price Production</t>
  </si>
  <si>
    <t>Mix Reference Case Change From base year (2020)</t>
  </si>
  <si>
    <t>Mix High Oil Price Case Change From base year (2020)</t>
  </si>
  <si>
    <t>Mix Low Oil Price Case Change From base year (2020)</t>
  </si>
  <si>
    <t>Oil Reference Case Production</t>
  </si>
  <si>
    <t>Oil High Oil Price Production</t>
  </si>
  <si>
    <t>Oil Low Oil Price Production</t>
  </si>
  <si>
    <t>2025 Emissions Reference Case</t>
  </si>
  <si>
    <t>2025 Emissions High Oil Price Case</t>
  </si>
  <si>
    <t>2025 Emissions Low Oil Price Case</t>
  </si>
  <si>
    <t>2030 Emissions Reference Case</t>
  </si>
  <si>
    <t>2030 Emissions High Oil Price Case</t>
  </si>
  <si>
    <t>2030 Emissions Low Oil Price Case</t>
  </si>
  <si>
    <t>Oil</t>
  </si>
  <si>
    <t>Source Type</t>
  </si>
  <si>
    <t>Engines and Turbines</t>
  </si>
  <si>
    <t>Compressor Seals</t>
  </si>
  <si>
    <t>Gas Well Liquids Unloading</t>
  </si>
  <si>
    <t>Glycol Dehydrators</t>
  </si>
  <si>
    <t>Hydrocarbon Liquids Transfers</t>
  </si>
  <si>
    <t>Pneumatic Controllers and Pumps</t>
  </si>
  <si>
    <t>Storage Tanks</t>
  </si>
  <si>
    <t>Part 50 2030 Reduction %</t>
  </si>
  <si>
    <t>Part 50 2025 Reduction %</t>
  </si>
  <si>
    <t>Part 50 2030 CH4 Reductions (%)</t>
  </si>
  <si>
    <t>Part 50 2025 CH4 Reductions (%)</t>
  </si>
  <si>
    <t>2030 VOC Reduction (%)</t>
  </si>
  <si>
    <t>2025 VOC Reduction (%)</t>
  </si>
  <si>
    <t>2020 Emissions (metric tons)</t>
  </si>
  <si>
    <t>County Subject to Part 50?</t>
  </si>
  <si>
    <t>NA</t>
  </si>
  <si>
    <t>Reference Case (MT)</t>
  </si>
  <si>
    <t>High Oil Price Case (MT)</t>
  </si>
  <si>
    <t>Low Oil Price Case (MT)</t>
  </si>
  <si>
    <t>Low Oil Price Case (% Change from 2020)</t>
  </si>
  <si>
    <t>High Oil Price Case (% Change from 2020)</t>
  </si>
  <si>
    <t>Reference Case (% Change from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</si>
</sst>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0"/>
    <numFmt numFmtId="165" formatCode="#,##0.0000"/>
    <numFmt numFmtId="166" formatCode="0.0E+00"/>
    <numFmt numFmtId="167" formatCode="#,##0.0"/>
    <numFmt numFmtId="168" formatCode="0.0%"/>
    <numFmt numFmtId="169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BFBFB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</cellStyleXfs>
  <cellXfs count="74">
    <xf numFmtId="0" fontId="0" fillId="0" borderId="0" xfId="0"/>
    <xf numFmtId="0" fontId="0" fillId="0" borderId="1" xfId="0" applyBorder="1"/>
    <xf numFmtId="3" fontId="0" fillId="0" borderId="1" xfId="0" applyNumberFormat="1" applyBorder="1"/>
    <xf numFmtId="2" fontId="0" fillId="0" borderId="1" xfId="0" applyNumberFormat="1" applyBorder="1"/>
    <xf numFmtId="4" fontId="0" fillId="0" borderId="1" xfId="0" applyNumberFormat="1" applyBorder="1"/>
    <xf numFmtId="4" fontId="0" fillId="0" borderId="0" xfId="0" applyNumberFormat="1"/>
    <xf numFmtId="167" fontId="0" fillId="0" borderId="1" xfId="0" applyNumberFormat="1" applyBorder="1"/>
    <xf numFmtId="164" fontId="0" fillId="0" borderId="1" xfId="0" applyNumberFormat="1" applyBorder="1"/>
    <xf numFmtId="166" fontId="0" fillId="0" borderId="1" xfId="0" applyNumberFormat="1" applyBorder="1"/>
    <xf numFmtId="165" fontId="0" fillId="0" borderId="1" xfId="0" applyNumberFormat="1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43" fontId="1" fillId="2" borderId="1" xfId="1" applyFont="1" applyFill="1" applyBorder="1" applyAlignment="1">
      <alignment horizontal="center" vertical="center"/>
    </xf>
    <xf numFmtId="9" fontId="0" fillId="0" borderId="1" xfId="2" applyFont="1" applyFill="1" applyBorder="1"/>
    <xf numFmtId="0" fontId="0" fillId="0" borderId="0" xfId="0" applyAlignment="1">
      <alignment horizontal="center"/>
    </xf>
    <xf numFmtId="43" fontId="0" fillId="3" borderId="1" xfId="1" applyFont="1" applyFill="1" applyBorder="1"/>
    <xf numFmtId="2" fontId="0" fillId="4" borderId="1" xfId="0" applyNumberFormat="1" applyFill="1" applyBorder="1"/>
    <xf numFmtId="43" fontId="1" fillId="3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3" fontId="1" fillId="4" borderId="1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1" fontId="0" fillId="0" borderId="1" xfId="0" applyNumberFormat="1" applyBorder="1"/>
    <xf numFmtId="9" fontId="0" fillId="0" borderId="1" xfId="2" quotePrefix="1" applyFont="1" applyFill="1" applyBorder="1"/>
    <xf numFmtId="0" fontId="6" fillId="0" borderId="1" xfId="3" quotePrefix="1" applyFont="1" applyBorder="1" applyAlignment="1">
      <alignment wrapText="1"/>
    </xf>
    <xf numFmtId="9" fontId="6" fillId="0" borderId="1" xfId="2" quotePrefix="1" applyFont="1" applyFill="1" applyBorder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169" fontId="0" fillId="0" borderId="1" xfId="1" quotePrefix="1" applyNumberFormat="1" applyFont="1" applyFill="1" applyBorder="1"/>
    <xf numFmtId="169" fontId="0" fillId="0" borderId="0" xfId="0" applyNumberFormat="1"/>
    <xf numFmtId="169" fontId="0" fillId="0" borderId="0" xfId="1" applyNumberFormat="1" applyFont="1"/>
    <xf numFmtId="4" fontId="1" fillId="2" borderId="1" xfId="0" applyNumberFormat="1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vertical="top"/>
    </xf>
    <xf numFmtId="168" fontId="4" fillId="0" borderId="1" xfId="0" applyNumberFormat="1" applyFont="1" applyBorder="1" applyAlignment="1">
      <alignment vertical="top"/>
    </xf>
    <xf numFmtId="168" fontId="4" fillId="0" borderId="1" xfId="0" quotePrefix="1" applyNumberFormat="1" applyFont="1" applyBorder="1" applyAlignment="1">
      <alignment vertical="top"/>
    </xf>
    <xf numFmtId="1" fontId="4" fillId="0" borderId="1" xfId="2" quotePrefix="1" applyNumberFormat="1" applyFont="1" applyFill="1" applyBorder="1" applyAlignment="1">
      <alignment vertical="top"/>
    </xf>
    <xf numFmtId="168" fontId="4" fillId="0" borderId="1" xfId="2" quotePrefix="1" applyNumberFormat="1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9" fontId="0" fillId="0" borderId="1" xfId="0" applyNumberFormat="1" applyBorder="1"/>
    <xf numFmtId="168" fontId="4" fillId="0" borderId="1" xfId="0" applyNumberFormat="1" applyFont="1" applyBorder="1"/>
    <xf numFmtId="10" fontId="4" fillId="0" borderId="1" xfId="0" applyNumberFormat="1" applyFont="1" applyBorder="1" applyAlignment="1">
      <alignment vertical="top"/>
    </xf>
    <xf numFmtId="168" fontId="7" fillId="0" borderId="1" xfId="0" applyNumberFormat="1" applyFont="1" applyBorder="1" applyAlignment="1">
      <alignment vertical="top"/>
    </xf>
    <xf numFmtId="9" fontId="0" fillId="0" borderId="1" xfId="2" applyFont="1" applyFill="1" applyBorder="1" applyAlignment="1">
      <alignment vertical="top"/>
    </xf>
    <xf numFmtId="10" fontId="0" fillId="0" borderId="0" xfId="2" applyNumberFormat="1" applyFont="1" applyFill="1"/>
    <xf numFmtId="9" fontId="0" fillId="0" borderId="0" xfId="2" applyFont="1" applyFill="1"/>
    <xf numFmtId="11" fontId="0" fillId="0" borderId="0" xfId="0" applyNumberFormat="1"/>
    <xf numFmtId="43" fontId="0" fillId="3" borderId="2" xfId="1" applyFont="1" applyFill="1" applyBorder="1"/>
    <xf numFmtId="2" fontId="0" fillId="4" borderId="2" xfId="0" applyNumberFormat="1" applyFill="1" applyBorder="1"/>
    <xf numFmtId="43" fontId="0" fillId="3" borderId="3" xfId="1" applyFont="1" applyFill="1" applyBorder="1"/>
    <xf numFmtId="2" fontId="0" fillId="4" borderId="3" xfId="0" applyNumberFormat="1" applyFill="1" applyBorder="1"/>
    <xf numFmtId="43" fontId="0" fillId="3" borderId="5" xfId="1" applyFont="1" applyFill="1" applyBorder="1"/>
    <xf numFmtId="2" fontId="0" fillId="4" borderId="5" xfId="0" applyNumberFormat="1" applyFill="1" applyBorder="1"/>
    <xf numFmtId="9" fontId="0" fillId="3" borderId="1" xfId="2" applyFont="1" applyFill="1" applyBorder="1"/>
    <xf numFmtId="9" fontId="0" fillId="3" borderId="2" xfId="2" applyFont="1" applyFill="1" applyBorder="1"/>
    <xf numFmtId="9" fontId="0" fillId="3" borderId="5" xfId="2" applyFont="1" applyFill="1" applyBorder="1"/>
    <xf numFmtId="9" fontId="0" fillId="3" borderId="3" xfId="2" applyFont="1" applyFill="1" applyBorder="1"/>
    <xf numFmtId="9" fontId="2" fillId="4" borderId="1" xfId="2" applyFont="1" applyFill="1" applyBorder="1"/>
    <xf numFmtId="9" fontId="2" fillId="4" borderId="2" xfId="2" applyFont="1" applyFill="1" applyBorder="1"/>
    <xf numFmtId="9" fontId="2" fillId="4" borderId="5" xfId="2" applyFont="1" applyFill="1" applyBorder="1"/>
    <xf numFmtId="9" fontId="2" fillId="4" borderId="3" xfId="2" applyFont="1" applyFill="1" applyBorder="1"/>
    <xf numFmtId="9" fontId="0" fillId="5" borderId="1" xfId="2" applyFont="1" applyFill="1" applyBorder="1"/>
    <xf numFmtId="9" fontId="0" fillId="5" borderId="2" xfId="2" applyFont="1" applyFill="1" applyBorder="1"/>
    <xf numFmtId="9" fontId="0" fillId="5" borderId="5" xfId="2" applyFont="1" applyFill="1" applyBorder="1"/>
    <xf numFmtId="9" fontId="0" fillId="5" borderId="6" xfId="2" applyFont="1" applyFill="1" applyBorder="1"/>
    <xf numFmtId="9" fontId="0" fillId="5" borderId="3" xfId="2" applyFont="1" applyFill="1" applyBorder="1"/>
    <xf numFmtId="0" fontId="1" fillId="2" borderId="1" xfId="1" applyNumberFormat="1" applyFont="1" applyFill="1" applyBorder="1"/>
    <xf numFmtId="0" fontId="1" fillId="2" borderId="2" xfId="1" applyNumberFormat="1" applyFont="1" applyFill="1" applyBorder="1"/>
    <xf numFmtId="0" fontId="1" fillId="2" borderId="4" xfId="1" applyNumberFormat="1" applyFont="1" applyFill="1" applyBorder="1"/>
    <xf numFmtId="0" fontId="1" fillId="2" borderId="3" xfId="1" applyNumberFormat="1" applyFont="1" applyFill="1" applyBorder="1"/>
    <xf numFmtId="3" fontId="0" fillId="0" borderId="0" xfId="0" applyNumberFormat="1"/>
  </cellXfs>
  <cellStyles count="4">
    <cellStyle name="Comma" xfId="1" builtinId="3"/>
    <cellStyle name="Normal" xfId="0" builtinId="0"/>
    <cellStyle name="Normal_WRAP_STATE_POLL_EMISSIONS" xfId="3" xr:uid="{6374649D-180C-40B0-BF2E-7829D7C2B585}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13</xdr:row>
      <xdr:rowOff>57150</xdr:rowOff>
    </xdr:from>
    <xdr:to>
      <xdr:col>8</xdr:col>
      <xdr:colOff>825513</xdr:colOff>
      <xdr:row>33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5D0C8B-0218-4C5C-B204-D1197195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5150"/>
          <a:ext cx="8312163" cy="381952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66675</xdr:colOff>
      <xdr:row>13</xdr:row>
      <xdr:rowOff>76200</xdr:rowOff>
    </xdr:from>
    <xdr:to>
      <xdr:col>16</xdr:col>
      <xdr:colOff>28575</xdr:colOff>
      <xdr:row>33</xdr:row>
      <xdr:rowOff>81271</xdr:rowOff>
    </xdr:to>
    <xdr:pic>
      <xdr:nvPicPr>
        <xdr:cNvPr id="3" name="Picture 2" descr="Figure 22">
          <a:extLst>
            <a:ext uri="{FF2B5EF4-FFF2-40B4-BE49-F238E27FC236}">
              <a16:creationId xmlns:a16="http://schemas.microsoft.com/office/drawing/2014/main" id="{D1A9A227-7524-4762-A12E-229AC295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3124200"/>
          <a:ext cx="7810500" cy="3815071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63E9F-9D74-4048-94CF-D0D31FFD9353}">
  <dimension ref="A1:AG1421"/>
  <sheetViews>
    <sheetView tabSelected="1" zoomScale="90" zoomScaleNormal="90" workbookViewId="0">
      <pane ySplit="1" topLeftCell="A2" activePane="bottomLeft" state="frozen"/>
      <selection activeCell="C1" sqref="C1"/>
      <selection pane="bottomLeft" activeCell="H16" sqref="H16"/>
    </sheetView>
  </sheetViews>
  <sheetFormatPr defaultRowHeight="15" x14ac:dyDescent="0.25"/>
  <cols>
    <col min="1" max="1" width="10.85546875" bestFit="1" customWidth="1"/>
    <col min="2" max="2" width="27.5703125" bestFit="1" customWidth="1"/>
    <col min="3" max="3" width="38.7109375" bestFit="1" customWidth="1"/>
    <col min="4" max="4" width="11.42578125" bestFit="1" customWidth="1"/>
    <col min="5" max="5" width="16.5703125" style="5" bestFit="1" customWidth="1"/>
    <col min="6" max="6" width="26.85546875" customWidth="1"/>
    <col min="7" max="7" width="13.5703125" bestFit="1" customWidth="1"/>
    <col min="8" max="8" width="16.7109375" style="14" bestFit="1" customWidth="1"/>
    <col min="9" max="9" width="15.85546875" style="14" customWidth="1"/>
    <col min="10" max="10" width="18.140625" style="14" customWidth="1"/>
    <col min="11" max="11" width="16.7109375" style="14" bestFit="1" customWidth="1"/>
    <col min="12" max="12" width="18.5703125" style="14" customWidth="1"/>
    <col min="13" max="13" width="18.140625" style="14" customWidth="1"/>
    <col min="14" max="14" width="17.140625" style="14" customWidth="1"/>
    <col min="15" max="16" width="16.5703125" style="14" bestFit="1" customWidth="1"/>
    <col min="17" max="17" width="18.85546875" bestFit="1" customWidth="1"/>
    <col min="18" max="18" width="23.42578125" customWidth="1"/>
    <col min="19" max="19" width="23" customWidth="1"/>
    <col min="20" max="20" width="18.85546875" bestFit="1" customWidth="1"/>
    <col min="21" max="21" width="23.42578125" customWidth="1"/>
    <col min="22" max="22" width="23" customWidth="1"/>
    <col min="24" max="24" width="7.28515625" customWidth="1"/>
    <col min="26" max="26" width="12.140625" bestFit="1" customWidth="1"/>
    <col min="27" max="27" width="12.85546875" bestFit="1" customWidth="1"/>
    <col min="28" max="28" width="12.42578125" bestFit="1" customWidth="1"/>
    <col min="29" max="30" width="17.7109375" bestFit="1" customWidth="1"/>
    <col min="31" max="31" width="17.28515625" customWidth="1"/>
    <col min="33" max="33" width="11.5703125" bestFit="1" customWidth="1"/>
  </cols>
  <sheetData>
    <row r="1" spans="1:33" ht="45" x14ac:dyDescent="0.25">
      <c r="A1" s="10" t="s">
        <v>20</v>
      </c>
      <c r="B1" s="10" t="s">
        <v>19</v>
      </c>
      <c r="C1" s="10" t="s">
        <v>2</v>
      </c>
      <c r="D1" s="10" t="s">
        <v>21</v>
      </c>
      <c r="E1" s="31" t="s">
        <v>138</v>
      </c>
      <c r="F1" s="10" t="s">
        <v>88</v>
      </c>
      <c r="G1" s="10" t="s">
        <v>99</v>
      </c>
      <c r="H1" s="27" t="s">
        <v>102</v>
      </c>
      <c r="I1" s="27" t="s">
        <v>103</v>
      </c>
      <c r="J1" s="27" t="s">
        <v>104</v>
      </c>
      <c r="K1" s="27" t="s">
        <v>105</v>
      </c>
      <c r="L1" s="27" t="s">
        <v>106</v>
      </c>
      <c r="M1" s="27" t="s">
        <v>107</v>
      </c>
      <c r="N1" s="27" t="s">
        <v>139</v>
      </c>
      <c r="O1" s="27" t="s">
        <v>133</v>
      </c>
      <c r="P1" s="27" t="s">
        <v>132</v>
      </c>
      <c r="Q1" s="27" t="s">
        <v>117</v>
      </c>
      <c r="R1" s="27" t="s">
        <v>118</v>
      </c>
      <c r="S1" s="27" t="s">
        <v>119</v>
      </c>
      <c r="T1" s="27" t="s">
        <v>120</v>
      </c>
      <c r="U1" s="27" t="s">
        <v>121</v>
      </c>
      <c r="V1" s="27" t="s">
        <v>122</v>
      </c>
      <c r="X1" s="27" t="s">
        <v>92</v>
      </c>
      <c r="Y1" s="27" t="s">
        <v>21</v>
      </c>
      <c r="Z1" s="27" t="s">
        <v>141</v>
      </c>
      <c r="AA1" s="27" t="s">
        <v>142</v>
      </c>
      <c r="AB1" s="27" t="s">
        <v>143</v>
      </c>
      <c r="AC1" s="27" t="s">
        <v>146</v>
      </c>
      <c r="AD1" s="27" t="s">
        <v>145</v>
      </c>
      <c r="AE1" s="27" t="s">
        <v>144</v>
      </c>
    </row>
    <row r="2" spans="1:33" x14ac:dyDescent="0.25">
      <c r="A2" s="1" t="s">
        <v>39</v>
      </c>
      <c r="B2" s="1" t="s">
        <v>34</v>
      </c>
      <c r="C2" s="1" t="s">
        <v>10</v>
      </c>
      <c r="D2" s="1" t="s">
        <v>24</v>
      </c>
      <c r="E2" s="2">
        <v>62895</v>
      </c>
      <c r="F2" s="1" t="s">
        <v>10</v>
      </c>
      <c r="G2" s="1" t="s">
        <v>101</v>
      </c>
      <c r="H2" s="23">
        <f>IF(G2="Mix",'Growth Factors'!$N$7,(IF(G2="Oil",'Growth Factors'!$E$7,'Growth Factors'!$K$7)))</f>
        <v>8.9570562775409979E-2</v>
      </c>
      <c r="I2" s="23">
        <f>IF(G2="Mix",'Growth Factors'!$O$7,(IF(G2="Oil",'Growth Factors'!$F$7,'Growth Factors'!$L$7)))</f>
        <v>0.14741463403243865</v>
      </c>
      <c r="J2" s="23">
        <f>IF(G2="Mix",'Growth Factors'!$P$7,(IF(G2="Oil",'Growth Factors'!$G$7,'Growth Factors'!$M$7)))</f>
        <v>-9.7846340250338504E-3</v>
      </c>
      <c r="K2" s="23">
        <f>IF(G2="Mix",'Growth Factors'!$N$12,(IF(G2="Oil",'Growth Factors'!$E$12,'Growth Factors'!$K$12)))</f>
        <v>0.12354040091572198</v>
      </c>
      <c r="L2" s="23">
        <f>IF(G2="Mix",'Growth Factors'!$O$12,(IF(G2="Oil",'Growth Factors'!$F$12,'Growth Factors'!$L$12)))</f>
        <v>0.23183776999580308</v>
      </c>
      <c r="M2" s="23">
        <f>IF(G2="Mix",'Growth Factors'!$P$12,(IF(G2="Oil",'Growth Factors'!$G$12,'Growth Factors'!$M$12)))</f>
        <v>2.7241294693957304E-2</v>
      </c>
      <c r="N2" s="24" t="str">
        <f>VLOOKUP(A2,'Part 50 Counties'!$A$2:$B$34,2)</f>
        <v>Yes</v>
      </c>
      <c r="O2" s="25">
        <f>(IF(N2="No",0,(IF(D2="CO2",0,(VLOOKUP(F2,'Rule Reductions'!$C$2:$E$75,2,FALSE))))))</f>
        <v>0</v>
      </c>
      <c r="P2" s="25">
        <f>(IF(N2="No",0,(IF(D2="CO2",0,(VLOOKUP(F2,'Rule Reductions'!$C$2:$E$75,3,FALSE))))))</f>
        <v>0</v>
      </c>
      <c r="Q2" s="22">
        <f>+$E2*(1+H2)*(1-$O2)</f>
        <v>68528.540545759417</v>
      </c>
      <c r="R2" s="22">
        <f>+$E2*(1+I2)*(1-$O2)</f>
        <v>72166.643407470227</v>
      </c>
      <c r="S2" s="22">
        <f>+$E2*(1+J2)*(1-$O2)</f>
        <v>62279.595442995495</v>
      </c>
      <c r="T2" s="22">
        <f>+$E2*(1+K2)*(1-$P2)</f>
        <v>70665.073515594326</v>
      </c>
      <c r="U2" s="22">
        <f>+$E2*(1+L2)*(1-$P2)</f>
        <v>77476.43654388604</v>
      </c>
      <c r="V2" s="22">
        <f>+$E2*(1+M2)*(1-$P2)</f>
        <v>64608.341229776444</v>
      </c>
      <c r="W2" s="49"/>
      <c r="X2" s="1">
        <v>2020</v>
      </c>
      <c r="Y2" s="1" t="s">
        <v>23</v>
      </c>
      <c r="Z2" s="28">
        <f ca="1">SUMIF($D$2:$E$1419,Y2,$E$2:$E$1419)</f>
        <v>547212.22695516865</v>
      </c>
      <c r="AA2" s="1" t="s">
        <v>140</v>
      </c>
      <c r="AB2" s="1" t="s">
        <v>140</v>
      </c>
      <c r="AC2" s="1" t="s">
        <v>140</v>
      </c>
      <c r="AD2" s="1" t="s">
        <v>140</v>
      </c>
      <c r="AE2" s="1" t="s">
        <v>140</v>
      </c>
      <c r="AG2" s="29"/>
    </row>
    <row r="3" spans="1:33" x14ac:dyDescent="0.25">
      <c r="A3" s="1" t="s">
        <v>40</v>
      </c>
      <c r="B3" s="1" t="s">
        <v>16</v>
      </c>
      <c r="C3" s="1" t="s">
        <v>10</v>
      </c>
      <c r="D3" s="1" t="s">
        <v>24</v>
      </c>
      <c r="E3" s="2">
        <v>12681.677833210335</v>
      </c>
      <c r="F3" s="4" t="s">
        <v>10</v>
      </c>
      <c r="G3" s="1" t="s">
        <v>101</v>
      </c>
      <c r="H3" s="13">
        <f>IF(G3="Mix",'Growth Factors'!$N$7,(IF(G3="Oil",'Growth Factors'!$E$7,'Growth Factors'!$K$7)))</f>
        <v>8.9570562775409979E-2</v>
      </c>
      <c r="I3" s="23">
        <f>IF(G3="Mix",'Growth Factors'!$O$7,(IF(G3="Oil",'Growth Factors'!$F$7,'Growth Factors'!$L$7)))</f>
        <v>0.14741463403243865</v>
      </c>
      <c r="J3" s="23">
        <f>IF(G3="Mix",'Growth Factors'!$P$7,(IF(G3="Oil",'Growth Factors'!$G$7,'Growth Factors'!$M$7)))</f>
        <v>-9.7846340250338504E-3</v>
      </c>
      <c r="K3" s="23">
        <f>IF(G3="Mix",'Growth Factors'!$N$12,(IF(G3="Oil",'Growth Factors'!$E$12,'Growth Factors'!$K$12)))</f>
        <v>0.12354040091572198</v>
      </c>
      <c r="L3" s="23">
        <f>IF(G3="Mix",'Growth Factors'!$O$12,(IF(G3="Oil",'Growth Factors'!$F$12,'Growth Factors'!$L$12)))</f>
        <v>0.23183776999580308</v>
      </c>
      <c r="M3" s="23">
        <f>IF(G3="Mix",'Growth Factors'!$P$12,(IF(G3="Oil",'Growth Factors'!$G$12,'Growth Factors'!$M$12)))</f>
        <v>2.7241294693957304E-2</v>
      </c>
      <c r="N3" s="24" t="str">
        <f>VLOOKUP(A3,'Part 50 Counties'!$A$2:$B$34,2)</f>
        <v>Yes</v>
      </c>
      <c r="O3" s="25">
        <f>(IF(N3="No",0,(IF(D3="CO2",0,(VLOOKUP(F3,'Rule Reductions'!$C$2:$E$75,2,FALSE))))))</f>
        <v>0</v>
      </c>
      <c r="P3" s="25">
        <f>(IF(N3="No",0,(IF(D3="CO2",0,(VLOOKUP(F3,'Rule Reductions'!$C$2:$E$75,3,FALSE))))))</f>
        <v>0</v>
      </c>
      <c r="Q3" s="22">
        <f t="shared" ref="Q3:Q66" si="0">+$E3*(1+H3)*(1-$O3)</f>
        <v>13817.582853667427</v>
      </c>
      <c r="R3" s="22">
        <f t="shared" ref="R3:R66" si="1">+$E3*(1+I3)*(1-$O3)</f>
        <v>14551.142729910327</v>
      </c>
      <c r="S3" s="22">
        <f t="shared" ref="S3:S66" si="2">+$E3*(1+J3)*(1-$O3)</f>
        <v>12557.592256788988</v>
      </c>
      <c r="T3" s="22">
        <f t="shared" ref="T3:T66" si="3">+$E3*(1+K3)*(1-$P3)</f>
        <v>14248.377397009164</v>
      </c>
      <c r="U3" s="22">
        <f t="shared" ref="U3:U66" si="4">+$E3*(1+L3)*(1-$P3)</f>
        <v>15621.769741867029</v>
      </c>
      <c r="V3" s="22">
        <f t="shared" ref="V3:V66" si="5">+$E3*(1+M3)*(1-$P3)</f>
        <v>13027.143156278644</v>
      </c>
      <c r="X3" s="1">
        <v>2020</v>
      </c>
      <c r="Y3" s="1" t="s">
        <v>24</v>
      </c>
      <c r="Z3" s="28">
        <f ca="1">SUMIF($D$2:$E$1419,Y3,$E$2:$E$1419)</f>
        <v>18177400.089194208</v>
      </c>
      <c r="AA3" s="1" t="s">
        <v>140</v>
      </c>
      <c r="AB3" s="1" t="s">
        <v>140</v>
      </c>
      <c r="AC3" s="1" t="s">
        <v>140</v>
      </c>
      <c r="AD3" s="1" t="s">
        <v>140</v>
      </c>
      <c r="AE3" s="1" t="s">
        <v>140</v>
      </c>
    </row>
    <row r="4" spans="1:33" x14ac:dyDescent="0.25">
      <c r="A4" s="1" t="s">
        <v>40</v>
      </c>
      <c r="B4" s="1" t="s">
        <v>34</v>
      </c>
      <c r="C4" s="1" t="s">
        <v>10</v>
      </c>
      <c r="D4" s="1" t="s">
        <v>24</v>
      </c>
      <c r="E4" s="2">
        <v>282693.5</v>
      </c>
      <c r="F4" s="1" t="s">
        <v>10</v>
      </c>
      <c r="G4" s="1" t="s">
        <v>101</v>
      </c>
      <c r="H4" s="13">
        <f>IF(G4="Mix",'Growth Factors'!$N$7,(IF(G4="Oil",'Growth Factors'!$E$7,'Growth Factors'!$K$7)))</f>
        <v>8.9570562775409979E-2</v>
      </c>
      <c r="I4" s="23">
        <f>IF(G4="Mix",'Growth Factors'!$O$7,(IF(G4="Oil",'Growth Factors'!$F$7,'Growth Factors'!$L$7)))</f>
        <v>0.14741463403243865</v>
      </c>
      <c r="J4" s="23">
        <f>IF(G4="Mix",'Growth Factors'!$P$7,(IF(G4="Oil",'Growth Factors'!$G$7,'Growth Factors'!$M$7)))</f>
        <v>-9.7846340250338504E-3</v>
      </c>
      <c r="K4" s="23">
        <f>IF(G4="Mix",'Growth Factors'!$N$12,(IF(G4="Oil",'Growth Factors'!$E$12,'Growth Factors'!$K$12)))</f>
        <v>0.12354040091572198</v>
      </c>
      <c r="L4" s="23">
        <f>IF(G4="Mix",'Growth Factors'!$O$12,(IF(G4="Oil",'Growth Factors'!$F$12,'Growth Factors'!$L$12)))</f>
        <v>0.23183776999580308</v>
      </c>
      <c r="M4" s="23">
        <f>IF(G4="Mix",'Growth Factors'!$P$12,(IF(G4="Oil",'Growth Factors'!$G$12,'Growth Factors'!$M$12)))</f>
        <v>2.7241294693957304E-2</v>
      </c>
      <c r="N4" s="24" t="str">
        <f>VLOOKUP(A4,'Part 50 Counties'!$A$2:$B$34,2)</f>
        <v>Yes</v>
      </c>
      <c r="O4" s="25">
        <f>(IF(N4="No",0,(IF(D4="CO2",0,(VLOOKUP(F4,'Rule Reductions'!$C$2:$E$75,2,FALSE))))))</f>
        <v>0</v>
      </c>
      <c r="P4" s="25">
        <f>(IF(N4="No",0,(IF(D4="CO2",0,(VLOOKUP(F4,'Rule Reductions'!$C$2:$E$75,3,FALSE))))))</f>
        <v>0</v>
      </c>
      <c r="Q4" s="22">
        <f t="shared" si="0"/>
        <v>308014.51588795037</v>
      </c>
      <c r="R4" s="22">
        <f t="shared" si="1"/>
        <v>324366.65884584922</v>
      </c>
      <c r="S4" s="22">
        <f t="shared" si="2"/>
        <v>279927.44756124407</v>
      </c>
      <c r="T4" s="22">
        <f t="shared" si="3"/>
        <v>317617.56832626864</v>
      </c>
      <c r="U4" s="22">
        <f t="shared" si="4"/>
        <v>348232.53063230857</v>
      </c>
      <c r="V4" s="22">
        <f t="shared" si="5"/>
        <v>290394.43694156624</v>
      </c>
      <c r="X4" s="1">
        <v>2025</v>
      </c>
      <c r="Y4" s="1" t="s">
        <v>23</v>
      </c>
      <c r="Z4" s="28">
        <f ca="1">SUMIF($D$2:$Q$1419,Y4,$Q$2:$Q$1419)</f>
        <v>283012.58152928023</v>
      </c>
      <c r="AA4" s="28">
        <f ca="1">SUMIF($D$2:$R$1419,Y4,$R$2:$R$1419)</f>
        <v>315169.93416652858</v>
      </c>
      <c r="AB4" s="28">
        <f ca="1">SUMIF($D$2:$S$1419,Y4,$S$2:$S$1419)</f>
        <v>253740.79354867549</v>
      </c>
      <c r="AC4" s="23">
        <f ca="1">(Z4-$Z$2)/$Z$2</f>
        <v>-0.48281020125585289</v>
      </c>
      <c r="AD4" s="23">
        <f ca="1">(AA4-$Z$2)/$Z$2</f>
        <v>-0.42404442254476626</v>
      </c>
      <c r="AE4" s="23">
        <f ca="1">(AB4-$Z$2)/$Z$2</f>
        <v>-0.5363027705711999</v>
      </c>
    </row>
    <row r="5" spans="1:33" x14ac:dyDescent="0.25">
      <c r="A5" s="1" t="s">
        <v>41</v>
      </c>
      <c r="B5" s="1" t="s">
        <v>16</v>
      </c>
      <c r="C5" s="1" t="s">
        <v>10</v>
      </c>
      <c r="D5" s="1" t="s">
        <v>24</v>
      </c>
      <c r="E5" s="2">
        <v>84950.621336531389</v>
      </c>
      <c r="F5" s="4" t="s">
        <v>10</v>
      </c>
      <c r="G5" s="1" t="s">
        <v>101</v>
      </c>
      <c r="H5" s="13">
        <f>IF(G5="Mix",'Growth Factors'!$N$7,(IF(G5="Oil",'Growth Factors'!$E$7,'Growth Factors'!$K$7)))</f>
        <v>8.9570562775409979E-2</v>
      </c>
      <c r="I5" s="23">
        <f>IF(G5="Mix",'Growth Factors'!$O$7,(IF(G5="Oil",'Growth Factors'!$F$7,'Growth Factors'!$L$7)))</f>
        <v>0.14741463403243865</v>
      </c>
      <c r="J5" s="23">
        <f>IF(G5="Mix",'Growth Factors'!$P$7,(IF(G5="Oil",'Growth Factors'!$G$7,'Growth Factors'!$M$7)))</f>
        <v>-9.7846340250338504E-3</v>
      </c>
      <c r="K5" s="23">
        <f>IF(G5="Mix",'Growth Factors'!$N$12,(IF(G5="Oil",'Growth Factors'!$E$12,'Growth Factors'!$K$12)))</f>
        <v>0.12354040091572198</v>
      </c>
      <c r="L5" s="23">
        <f>IF(G5="Mix",'Growth Factors'!$O$12,(IF(G5="Oil",'Growth Factors'!$F$12,'Growth Factors'!$L$12)))</f>
        <v>0.23183776999580308</v>
      </c>
      <c r="M5" s="23">
        <f>IF(G5="Mix",'Growth Factors'!$P$12,(IF(G5="Oil",'Growth Factors'!$G$12,'Growth Factors'!$M$12)))</f>
        <v>2.7241294693957304E-2</v>
      </c>
      <c r="N5" s="24" t="str">
        <f>VLOOKUP(A5,'Part 50 Counties'!$A$2:$B$34,2)</f>
        <v>Yes</v>
      </c>
      <c r="O5" s="25">
        <f>(IF(N5="No",0,(IF(D5="CO2",0,(VLOOKUP(F5,'Rule Reductions'!$C$2:$E$75,2,FALSE))))))</f>
        <v>0</v>
      </c>
      <c r="P5" s="25">
        <f>(IF(N5="No",0,(IF(D5="CO2",0,(VLOOKUP(F5,'Rule Reductions'!$C$2:$E$75,3,FALSE))))))</f>
        <v>0</v>
      </c>
      <c r="Q5" s="22">
        <f t="shared" si="0"/>
        <v>92559.696297765258</v>
      </c>
      <c r="R5" s="22">
        <f t="shared" si="1"/>
        <v>97473.586091684439</v>
      </c>
      <c r="S5" s="22">
        <f t="shared" si="2"/>
        <v>84119.410596554197</v>
      </c>
      <c r="T5" s="22">
        <f t="shared" si="3"/>
        <v>95445.455154486161</v>
      </c>
      <c r="U5" s="22">
        <f t="shared" si="4"/>
        <v>104645.38394695072</v>
      </c>
      <c r="V5" s="22">
        <f t="shared" si="5"/>
        <v>87264.786246794611</v>
      </c>
      <c r="X5" s="1">
        <v>2025</v>
      </c>
      <c r="Y5" s="1" t="s">
        <v>24</v>
      </c>
      <c r="Z5" s="28">
        <f ca="1">SUMIF($D$2:$Q$1419,Y5,$Q$2:$Q$1419)</f>
        <v>20255314.22713954</v>
      </c>
      <c r="AA5" s="28">
        <f ca="1">SUMIF($D$2:$R$1419,Y5,$R$2:$R$1419)</f>
        <v>22748155.783227887</v>
      </c>
      <c r="AB5" s="28">
        <f ca="1">SUMIF($D$2:$S$1419,Y5,$S$2:$S$1419)</f>
        <v>18121630.803478293</v>
      </c>
      <c r="AC5" s="23">
        <f ca="1">(Z5-$Z$3)/$Z$3</f>
        <v>0.11431305509859876</v>
      </c>
      <c r="AD5" s="23">
        <f ca="1">(AA5-$Z$3)/$Z$3</f>
        <v>0.25145266493588508</v>
      </c>
      <c r="AE5" s="23">
        <f ca="1">(AB5-$Z$3)/$Z$3</f>
        <v>-3.0680562369900214E-3</v>
      </c>
    </row>
    <row r="6" spans="1:33" x14ac:dyDescent="0.25">
      <c r="A6" s="1" t="s">
        <v>41</v>
      </c>
      <c r="B6" s="1" t="s">
        <v>34</v>
      </c>
      <c r="C6" s="1" t="s">
        <v>10</v>
      </c>
      <c r="D6" s="1" t="s">
        <v>24</v>
      </c>
      <c r="E6" s="2">
        <v>908193.87574799999</v>
      </c>
      <c r="F6" s="1" t="s">
        <v>10</v>
      </c>
      <c r="G6" s="1" t="s">
        <v>101</v>
      </c>
      <c r="H6" s="13">
        <f>IF(G6="Mix",'Growth Factors'!$N$7,(IF(G6="Oil",'Growth Factors'!$E$7,'Growth Factors'!$K$7)))</f>
        <v>8.9570562775409979E-2</v>
      </c>
      <c r="I6" s="23">
        <f>IF(G6="Mix",'Growth Factors'!$O$7,(IF(G6="Oil",'Growth Factors'!$F$7,'Growth Factors'!$L$7)))</f>
        <v>0.14741463403243865</v>
      </c>
      <c r="J6" s="23">
        <f>IF(G6="Mix",'Growth Factors'!$P$7,(IF(G6="Oil",'Growth Factors'!$G$7,'Growth Factors'!$M$7)))</f>
        <v>-9.7846340250338504E-3</v>
      </c>
      <c r="K6" s="23">
        <f>IF(G6="Mix",'Growth Factors'!$N$12,(IF(G6="Oil",'Growth Factors'!$E$12,'Growth Factors'!$K$12)))</f>
        <v>0.12354040091572198</v>
      </c>
      <c r="L6" s="23">
        <f>IF(G6="Mix",'Growth Factors'!$O$12,(IF(G6="Oil",'Growth Factors'!$F$12,'Growth Factors'!$L$12)))</f>
        <v>0.23183776999580308</v>
      </c>
      <c r="M6" s="23">
        <f>IF(G6="Mix",'Growth Factors'!$P$12,(IF(G6="Oil",'Growth Factors'!$G$12,'Growth Factors'!$M$12)))</f>
        <v>2.7241294693957304E-2</v>
      </c>
      <c r="N6" s="24" t="str">
        <f>VLOOKUP(A6,'Part 50 Counties'!$A$2:$B$34,2)</f>
        <v>Yes</v>
      </c>
      <c r="O6" s="25">
        <f>(IF(N6="No",0,(IF(D6="CO2",0,(VLOOKUP(F6,'Rule Reductions'!$C$2:$E$75,2,FALSE))))))</f>
        <v>0</v>
      </c>
      <c r="P6" s="25">
        <f>(IF(N6="No",0,(IF(D6="CO2",0,(VLOOKUP(F6,'Rule Reductions'!$C$2:$E$75,3,FALSE))))))</f>
        <v>0</v>
      </c>
      <c r="Q6" s="22">
        <f t="shared" si="0"/>
        <v>989541.31230792915</v>
      </c>
      <c r="R6" s="22">
        <f t="shared" si="1"/>
        <v>1042074.9435718935</v>
      </c>
      <c r="S6" s="22">
        <f t="shared" si="2"/>
        <v>899307.53105002875</v>
      </c>
      <c r="T6" s="22">
        <f t="shared" si="3"/>
        <v>1020392.5112671113</v>
      </c>
      <c r="U6" s="22">
        <f t="shared" si="4"/>
        <v>1118747.518625262</v>
      </c>
      <c r="V6" s="22">
        <f t="shared" si="5"/>
        <v>932934.25275649852</v>
      </c>
      <c r="X6" s="1">
        <v>2030</v>
      </c>
      <c r="Y6" s="1" t="s">
        <v>23</v>
      </c>
      <c r="Z6" s="28">
        <f ca="1">SUMIF($D$2:$T$1419,Y6,$T$2:$T$1419)</f>
        <v>265258.11936930066</v>
      </c>
      <c r="AA6" s="28">
        <f ca="1">SUMIF($D$2:$U$1419,Y6,$U$2:$U$1419)</f>
        <v>312795.74391856778</v>
      </c>
      <c r="AB6" s="28">
        <f ca="1">SUMIF($D$2:$V$1419,Y6,$V$2:$V$1419)</f>
        <v>236092.55745521252</v>
      </c>
      <c r="AC6" s="23">
        <f ca="1">(Z6-$Z$2)/$Z$2</f>
        <v>-0.51525549630850553</v>
      </c>
      <c r="AD6" s="23">
        <f ca="1">(AA6-$Z$2)/$Z$2</f>
        <v>-0.42838312356607094</v>
      </c>
      <c r="AE6" s="23">
        <f ca="1">(AB6-$Z$2)/$Z$2</f>
        <v>-0.56855394337788645</v>
      </c>
    </row>
    <row r="7" spans="1:33" x14ac:dyDescent="0.25">
      <c r="A7" s="1" t="s">
        <v>22</v>
      </c>
      <c r="B7" s="1" t="s">
        <v>34</v>
      </c>
      <c r="C7" s="1" t="s">
        <v>10</v>
      </c>
      <c r="D7" s="1" t="s">
        <v>24</v>
      </c>
      <c r="E7" s="2">
        <v>695958.9</v>
      </c>
      <c r="F7" s="1" t="s">
        <v>10</v>
      </c>
      <c r="G7" s="1" t="s">
        <v>101</v>
      </c>
      <c r="H7" s="13">
        <f>IF(G7="Mix",'Growth Factors'!$N$7,(IF(G7="Oil",'Growth Factors'!$E$7,'Growth Factors'!$K$7)))</f>
        <v>8.9570562775409979E-2</v>
      </c>
      <c r="I7" s="23">
        <f>IF(G7="Mix",'Growth Factors'!$O$7,(IF(G7="Oil",'Growth Factors'!$F$7,'Growth Factors'!$L$7)))</f>
        <v>0.14741463403243865</v>
      </c>
      <c r="J7" s="23">
        <f>IF(G7="Mix",'Growth Factors'!$P$7,(IF(G7="Oil",'Growth Factors'!$G$7,'Growth Factors'!$M$7)))</f>
        <v>-9.7846340250338504E-3</v>
      </c>
      <c r="K7" s="23">
        <f>IF(G7="Mix",'Growth Factors'!$N$12,(IF(G7="Oil",'Growth Factors'!$E$12,'Growth Factors'!$K$12)))</f>
        <v>0.12354040091572198</v>
      </c>
      <c r="L7" s="23">
        <f>IF(G7="Mix",'Growth Factors'!$O$12,(IF(G7="Oil",'Growth Factors'!$F$12,'Growth Factors'!$L$12)))</f>
        <v>0.23183776999580308</v>
      </c>
      <c r="M7" s="23">
        <f>IF(G7="Mix",'Growth Factors'!$P$12,(IF(G7="Oil",'Growth Factors'!$G$12,'Growth Factors'!$M$12)))</f>
        <v>2.7241294693957304E-2</v>
      </c>
      <c r="N7" s="24" t="str">
        <f>VLOOKUP(A7,'Part 50 Counties'!$A$2:$B$34,2)</f>
        <v>Yes</v>
      </c>
      <c r="O7" s="25">
        <f>(IF(N7="No",0,(IF(D7="CO2",0,(VLOOKUP(F7,'Rule Reductions'!$C$2:$E$75,2,FALSE))))))</f>
        <v>0</v>
      </c>
      <c r="P7" s="25">
        <f>(IF(N7="No",0,(IF(D7="CO2",0,(VLOOKUP(F7,'Rule Reductions'!$C$2:$E$75,3,FALSE))))))</f>
        <v>0</v>
      </c>
      <c r="Q7" s="22">
        <f t="shared" si="0"/>
        <v>758296.33034155529</v>
      </c>
      <c r="R7" s="22">
        <f t="shared" si="1"/>
        <v>798553.42654511868</v>
      </c>
      <c r="S7" s="22">
        <f t="shared" si="2"/>
        <v>689149.19686703489</v>
      </c>
      <c r="T7" s="22">
        <f t="shared" si="3"/>
        <v>781937.94152686489</v>
      </c>
      <c r="U7" s="22">
        <f t="shared" si="4"/>
        <v>857308.45938473218</v>
      </c>
      <c r="V7" s="22">
        <f t="shared" si="5"/>
        <v>714917.72148978245</v>
      </c>
      <c r="X7" s="1">
        <v>2030</v>
      </c>
      <c r="Y7" s="1" t="s">
        <v>24</v>
      </c>
      <c r="Z7" s="28">
        <f ca="1">SUMIF($D$2:$T$1419,Y7,$T$2:$T$1419)</f>
        <v>20785259.91969125</v>
      </c>
      <c r="AA7" s="28">
        <f ca="1">SUMIF($D$2:$U$1419,Y7,$U$2:$U$1419)</f>
        <v>24891312.398668382</v>
      </c>
      <c r="AB7" s="28">
        <f ca="1">SUMIF($D$2:$V$1419,Y7,$V$2:$V$1419)</f>
        <v>18388352.977504969</v>
      </c>
      <c r="AC7" s="23">
        <f ca="1">(Z7-$Z$3)/$Z$3</f>
        <v>0.14346715249158859</v>
      </c>
      <c r="AD7" s="23">
        <f ca="1">(AA7-$Z$3)/$Z$3</f>
        <v>0.36935492845675694</v>
      </c>
      <c r="AE7" s="23">
        <f ca="1">(AB7-$Z$3)/$Z$3</f>
        <v>1.1605228870775856E-2</v>
      </c>
    </row>
    <row r="8" spans="1:33" x14ac:dyDescent="0.25">
      <c r="A8" s="1" t="s">
        <v>39</v>
      </c>
      <c r="B8" s="1" t="s">
        <v>45</v>
      </c>
      <c r="C8" s="1" t="s">
        <v>32</v>
      </c>
      <c r="D8" s="1" t="s">
        <v>23</v>
      </c>
      <c r="E8" s="2">
        <v>14.4102183555325</v>
      </c>
      <c r="F8" s="1" t="s">
        <v>32</v>
      </c>
      <c r="G8" s="1" t="s">
        <v>123</v>
      </c>
      <c r="H8" s="13">
        <f>IF(G8="Mix",'Growth Factors'!$N$7,(IF(G8="Oil",'Growth Factors'!$E$7,'Growth Factors'!$K$7)))</f>
        <v>0.15686781820291032</v>
      </c>
      <c r="I8" s="23">
        <f>IF(G8="Mix",'Growth Factors'!$O$7,(IF(G8="Oil",'Growth Factors'!$F$7,'Growth Factors'!$L$7)))</f>
        <v>0.42947166600434089</v>
      </c>
      <c r="J8" s="23">
        <f>IF(G8="Mix",'Growth Factors'!$P$7,(IF(G8="Oil",'Growth Factors'!$G$7,'Growth Factors'!$M$7)))</f>
        <v>8.6691922351452653E-3</v>
      </c>
      <c r="K8" s="23">
        <f>IF(G8="Mix",'Growth Factors'!$N$12,(IF(G8="Oil",'Growth Factors'!$E$12,'Growth Factors'!$K$12)))</f>
        <v>0.17780496801595774</v>
      </c>
      <c r="L8" s="23">
        <f>IF(G8="Mix",'Growth Factors'!$O$12,(IF(G8="Oil",'Growth Factors'!$F$12,'Growth Factors'!$L$12)))</f>
        <v>0.6045838882858261</v>
      </c>
      <c r="M8" s="23">
        <f>IF(G8="Mix",'Growth Factors'!$P$12,(IF(G8="Oil",'Growth Factors'!$G$12,'Growth Factors'!$M$12)))</f>
        <v>-1.4829342437752569E-2</v>
      </c>
      <c r="N8" s="24" t="str">
        <f>VLOOKUP(A8,'Part 50 Counties'!$A$2:$B$34,2)</f>
        <v>Yes</v>
      </c>
      <c r="O8" s="25">
        <f>(IF(N8="No",0,(IF(D8="CO2",0,(VLOOKUP(F8,'Rule Reductions'!$C$2:$E$75,2,FALSE))))))</f>
        <v>0.95</v>
      </c>
      <c r="P8" s="25">
        <f>(IF(N8="No",0,(IF(D8="CO2",0,(VLOOKUP(F8,'Rule Reductions'!$C$2:$E$75,3,FALSE))))))</f>
        <v>0.95</v>
      </c>
      <c r="Q8" s="22">
        <f t="shared" si="0"/>
        <v>0.83353589343962153</v>
      </c>
      <c r="R8" s="22">
        <f t="shared" si="1"/>
        <v>1.0299499420084697</v>
      </c>
      <c r="S8" s="22">
        <f t="shared" si="2"/>
        <v>0.72675716543035207</v>
      </c>
      <c r="T8" s="22">
        <f t="shared" si="3"/>
        <v>0.8486213384670469</v>
      </c>
      <c r="U8" s="22">
        <f t="shared" si="4"/>
        <v>1.1561202099984069</v>
      </c>
      <c r="V8" s="22">
        <f t="shared" si="5"/>
        <v>0.70982621464677664</v>
      </c>
    </row>
    <row r="9" spans="1:33" x14ac:dyDescent="0.25">
      <c r="A9" s="1" t="s">
        <v>39</v>
      </c>
      <c r="B9" s="1" t="s">
        <v>45</v>
      </c>
      <c r="C9" s="1" t="s">
        <v>32</v>
      </c>
      <c r="D9" s="1" t="s">
        <v>24</v>
      </c>
      <c r="E9" s="2">
        <v>3081.21501389082</v>
      </c>
      <c r="F9" s="1" t="s">
        <v>32</v>
      </c>
      <c r="G9" s="1" t="s">
        <v>123</v>
      </c>
      <c r="H9" s="13">
        <f>IF(G9="Mix",'Growth Factors'!$N$7,(IF(G9="Oil",'Growth Factors'!$E$7,'Growth Factors'!$K$7)))</f>
        <v>0.15686781820291032</v>
      </c>
      <c r="I9" s="23">
        <f>IF(G9="Mix",'Growth Factors'!$O$7,(IF(G9="Oil",'Growth Factors'!$F$7,'Growth Factors'!$L$7)))</f>
        <v>0.42947166600434089</v>
      </c>
      <c r="J9" s="23">
        <f>IF(G9="Mix",'Growth Factors'!$P$7,(IF(G9="Oil",'Growth Factors'!$G$7,'Growth Factors'!$M$7)))</f>
        <v>8.6691922351452653E-3</v>
      </c>
      <c r="K9" s="23">
        <f>IF(G9="Mix",'Growth Factors'!$N$12,(IF(G9="Oil",'Growth Factors'!$E$12,'Growth Factors'!$K$12)))</f>
        <v>0.17780496801595774</v>
      </c>
      <c r="L9" s="23">
        <f>IF(G9="Mix",'Growth Factors'!$O$12,(IF(G9="Oil",'Growth Factors'!$F$12,'Growth Factors'!$L$12)))</f>
        <v>0.6045838882858261</v>
      </c>
      <c r="M9" s="23">
        <f>IF(G9="Mix",'Growth Factors'!$P$12,(IF(G9="Oil",'Growth Factors'!$G$12,'Growth Factors'!$M$12)))</f>
        <v>-1.4829342437752569E-2</v>
      </c>
      <c r="N9" s="24" t="str">
        <f>VLOOKUP(A9,'Part 50 Counties'!$A$2:$B$34,2)</f>
        <v>Yes</v>
      </c>
      <c r="O9" s="25">
        <f>(IF(N9="No",0,(IF(D9="CO2",0,(VLOOKUP(F9,'Rule Reductions'!$C$2:$E$75,2,FALSE))))))</f>
        <v>0</v>
      </c>
      <c r="P9" s="25">
        <f>(IF(N9="No",0,(IF(D9="CO2",0,(VLOOKUP(F9,'Rule Reductions'!$C$2:$E$75,3,FALSE))))))</f>
        <v>0</v>
      </c>
      <c r="Q9" s="22">
        <f t="shared" si="0"/>
        <v>3564.5584905339233</v>
      </c>
      <c r="R9" s="22">
        <f t="shared" si="1"/>
        <v>4404.5095592240987</v>
      </c>
      <c r="S9" s="22">
        <f t="shared" si="2"/>
        <v>3107.9266591640549</v>
      </c>
      <c r="T9" s="22">
        <f t="shared" si="3"/>
        <v>3629.070350885966</v>
      </c>
      <c r="U9" s="22">
        <f t="shared" si="4"/>
        <v>4944.0679676335976</v>
      </c>
      <c r="V9" s="22">
        <f t="shared" si="5"/>
        <v>3035.5226213254887</v>
      </c>
      <c r="Z9" s="29"/>
      <c r="AA9" s="30"/>
    </row>
    <row r="10" spans="1:33" x14ac:dyDescent="0.25">
      <c r="A10" s="1" t="s">
        <v>46</v>
      </c>
      <c r="B10" s="1" t="s">
        <v>45</v>
      </c>
      <c r="C10" s="1" t="s">
        <v>32</v>
      </c>
      <c r="D10" s="1" t="s">
        <v>23</v>
      </c>
      <c r="E10" s="3">
        <v>0</v>
      </c>
      <c r="F10" s="1" t="s">
        <v>32</v>
      </c>
      <c r="G10" s="1" t="s">
        <v>123</v>
      </c>
      <c r="H10" s="13">
        <f>IF(G10="Mix",'Growth Factors'!$N$7,(IF(G10="Oil",'Growth Factors'!$E$7,'Growth Factors'!$K$7)))</f>
        <v>0.15686781820291032</v>
      </c>
      <c r="I10" s="23">
        <f>IF(G10="Mix",'Growth Factors'!$O$7,(IF(G10="Oil",'Growth Factors'!$F$7,'Growth Factors'!$L$7)))</f>
        <v>0.42947166600434089</v>
      </c>
      <c r="J10" s="23">
        <f>IF(G10="Mix",'Growth Factors'!$P$7,(IF(G10="Oil",'Growth Factors'!$G$7,'Growth Factors'!$M$7)))</f>
        <v>8.6691922351452653E-3</v>
      </c>
      <c r="K10" s="23">
        <f>IF(G10="Mix",'Growth Factors'!$N$12,(IF(G10="Oil",'Growth Factors'!$E$12,'Growth Factors'!$K$12)))</f>
        <v>0.17780496801595774</v>
      </c>
      <c r="L10" s="23">
        <f>IF(G10="Mix",'Growth Factors'!$O$12,(IF(G10="Oil",'Growth Factors'!$F$12,'Growth Factors'!$L$12)))</f>
        <v>0.6045838882858261</v>
      </c>
      <c r="M10" s="23">
        <f>IF(G10="Mix",'Growth Factors'!$P$12,(IF(G10="Oil",'Growth Factors'!$G$12,'Growth Factors'!$M$12)))</f>
        <v>-1.4829342437752569E-2</v>
      </c>
      <c r="N10" s="24" t="str">
        <f>VLOOKUP(A10,'Part 50 Counties'!$A$2:$B$34,2)</f>
        <v>No</v>
      </c>
      <c r="O10" s="25">
        <f>(IF(N10="No",0,(IF(D10="CO2",0,(VLOOKUP(F10,'Rule Reductions'!$C$2:$E$75,2,FALSE))))))</f>
        <v>0</v>
      </c>
      <c r="P10" s="25">
        <f>(IF(N10="No",0,(IF(D10="CO2",0,(VLOOKUP(F10,'Rule Reductions'!$C$2:$E$75,3,FALSE))))))</f>
        <v>0</v>
      </c>
      <c r="Q10" s="22">
        <f t="shared" si="0"/>
        <v>0</v>
      </c>
      <c r="R10" s="22">
        <f t="shared" si="1"/>
        <v>0</v>
      </c>
      <c r="S10" s="22">
        <f t="shared" si="2"/>
        <v>0</v>
      </c>
      <c r="T10" s="22">
        <f t="shared" si="3"/>
        <v>0</v>
      </c>
      <c r="U10" s="22">
        <f t="shared" si="4"/>
        <v>0</v>
      </c>
      <c r="V10" s="22">
        <f t="shared" si="5"/>
        <v>0</v>
      </c>
      <c r="AA10" s="29"/>
    </row>
    <row r="11" spans="1:33" x14ac:dyDescent="0.25">
      <c r="A11" s="1" t="s">
        <v>46</v>
      </c>
      <c r="B11" s="1" t="s">
        <v>45</v>
      </c>
      <c r="C11" s="1" t="s">
        <v>32</v>
      </c>
      <c r="D11" s="1" t="s">
        <v>24</v>
      </c>
      <c r="E11" s="3">
        <v>0</v>
      </c>
      <c r="F11" s="1" t="s">
        <v>32</v>
      </c>
      <c r="G11" s="1" t="s">
        <v>123</v>
      </c>
      <c r="H11" s="13">
        <f>IF(G11="Mix",'Growth Factors'!$N$7,(IF(G11="Oil",'Growth Factors'!$E$7,'Growth Factors'!$K$7)))</f>
        <v>0.15686781820291032</v>
      </c>
      <c r="I11" s="23">
        <f>IF(G11="Mix",'Growth Factors'!$O$7,(IF(G11="Oil",'Growth Factors'!$F$7,'Growth Factors'!$L$7)))</f>
        <v>0.42947166600434089</v>
      </c>
      <c r="J11" s="23">
        <f>IF(G11="Mix",'Growth Factors'!$P$7,(IF(G11="Oil",'Growth Factors'!$G$7,'Growth Factors'!$M$7)))</f>
        <v>8.6691922351452653E-3</v>
      </c>
      <c r="K11" s="23">
        <f>IF(G11="Mix",'Growth Factors'!$N$12,(IF(G11="Oil",'Growth Factors'!$E$12,'Growth Factors'!$K$12)))</f>
        <v>0.17780496801595774</v>
      </c>
      <c r="L11" s="23">
        <f>IF(G11="Mix",'Growth Factors'!$O$12,(IF(G11="Oil",'Growth Factors'!$F$12,'Growth Factors'!$L$12)))</f>
        <v>0.6045838882858261</v>
      </c>
      <c r="M11" s="23">
        <f>IF(G11="Mix",'Growth Factors'!$P$12,(IF(G11="Oil",'Growth Factors'!$G$12,'Growth Factors'!$M$12)))</f>
        <v>-1.4829342437752569E-2</v>
      </c>
      <c r="N11" s="24" t="str">
        <f>VLOOKUP(A11,'Part 50 Counties'!$A$2:$B$34,2)</f>
        <v>No</v>
      </c>
      <c r="O11" s="25">
        <f>(IF(N11="No",0,(IF(D11="CO2",0,(VLOOKUP(F11,'Rule Reductions'!$C$2:$E$75,2,FALSE))))))</f>
        <v>0</v>
      </c>
      <c r="P11" s="25">
        <f>(IF(N11="No",0,(IF(D11="CO2",0,(VLOOKUP(F11,'Rule Reductions'!$C$2:$E$75,3,FALSE))))))</f>
        <v>0</v>
      </c>
      <c r="Q11" s="22">
        <f t="shared" si="0"/>
        <v>0</v>
      </c>
      <c r="R11" s="22">
        <f t="shared" si="1"/>
        <v>0</v>
      </c>
      <c r="S11" s="22">
        <f t="shared" si="2"/>
        <v>0</v>
      </c>
      <c r="T11" s="22">
        <f t="shared" si="3"/>
        <v>0</v>
      </c>
      <c r="U11" s="22">
        <f t="shared" si="4"/>
        <v>0</v>
      </c>
      <c r="V11" s="22">
        <f t="shared" si="5"/>
        <v>0</v>
      </c>
      <c r="Z11" s="29"/>
      <c r="AA11" s="30"/>
    </row>
    <row r="12" spans="1:33" x14ac:dyDescent="0.25">
      <c r="A12" s="1" t="s">
        <v>40</v>
      </c>
      <c r="B12" s="1" t="s">
        <v>45</v>
      </c>
      <c r="C12" s="1" t="s">
        <v>32</v>
      </c>
      <c r="D12" s="1" t="s">
        <v>23</v>
      </c>
      <c r="E12" s="2">
        <v>1847.7265729951</v>
      </c>
      <c r="F12" s="1" t="s">
        <v>32</v>
      </c>
      <c r="G12" s="1" t="s">
        <v>123</v>
      </c>
      <c r="H12" s="13">
        <f>IF(G12="Mix",'Growth Factors'!$N$7,(IF(G12="Oil",'Growth Factors'!$E$7,'Growth Factors'!$K$7)))</f>
        <v>0.15686781820291032</v>
      </c>
      <c r="I12" s="23">
        <f>IF(G12="Mix",'Growth Factors'!$O$7,(IF(G12="Oil",'Growth Factors'!$F$7,'Growth Factors'!$L$7)))</f>
        <v>0.42947166600434089</v>
      </c>
      <c r="J12" s="23">
        <f>IF(G12="Mix",'Growth Factors'!$P$7,(IF(G12="Oil",'Growth Factors'!$G$7,'Growth Factors'!$M$7)))</f>
        <v>8.6691922351452653E-3</v>
      </c>
      <c r="K12" s="23">
        <f>IF(G12="Mix",'Growth Factors'!$N$12,(IF(G12="Oil",'Growth Factors'!$E$12,'Growth Factors'!$K$12)))</f>
        <v>0.17780496801595774</v>
      </c>
      <c r="L12" s="23">
        <f>IF(G12="Mix",'Growth Factors'!$O$12,(IF(G12="Oil",'Growth Factors'!$F$12,'Growth Factors'!$L$12)))</f>
        <v>0.6045838882858261</v>
      </c>
      <c r="M12" s="23">
        <f>IF(G12="Mix",'Growth Factors'!$P$12,(IF(G12="Oil",'Growth Factors'!$G$12,'Growth Factors'!$M$12)))</f>
        <v>-1.4829342437752569E-2</v>
      </c>
      <c r="N12" s="24" t="str">
        <f>VLOOKUP(A12,'Part 50 Counties'!$A$2:$B$34,2)</f>
        <v>Yes</v>
      </c>
      <c r="O12" s="25">
        <f>(IF(N12="No",0,(IF(D12="CO2",0,(VLOOKUP(F12,'Rule Reductions'!$C$2:$E$75,2,FALSE))))))</f>
        <v>0.95</v>
      </c>
      <c r="P12" s="25">
        <f>(IF(N12="No",0,(IF(D12="CO2",0,(VLOOKUP(F12,'Rule Reductions'!$C$2:$E$75,3,FALSE))))))</f>
        <v>0.95</v>
      </c>
      <c r="Q12" s="22">
        <f t="shared" si="0"/>
        <v>106.8787704568192</v>
      </c>
      <c r="R12" s="22">
        <f t="shared" si="1"/>
        <v>132.06363913098997</v>
      </c>
      <c r="S12" s="22">
        <f t="shared" si="2"/>
        <v>93.187243492719105</v>
      </c>
      <c r="T12" s="22">
        <f t="shared" si="3"/>
        <v>108.81307686043654</v>
      </c>
      <c r="U12" s="22">
        <f t="shared" si="4"/>
        <v>148.24161444927623</v>
      </c>
      <c r="V12" s="22">
        <f t="shared" si="5"/>
        <v>91.016300145641111</v>
      </c>
      <c r="AA12" s="30"/>
    </row>
    <row r="13" spans="1:33" x14ac:dyDescent="0.25">
      <c r="A13" s="1" t="s">
        <v>40</v>
      </c>
      <c r="B13" s="1" t="s">
        <v>45</v>
      </c>
      <c r="C13" s="1" t="s">
        <v>32</v>
      </c>
      <c r="D13" s="1" t="s">
        <v>24</v>
      </c>
      <c r="E13" s="2">
        <v>404421.729713357</v>
      </c>
      <c r="F13" s="1" t="s">
        <v>32</v>
      </c>
      <c r="G13" s="1" t="s">
        <v>123</v>
      </c>
      <c r="H13" s="13">
        <f>IF(G13="Mix",'Growth Factors'!$N$7,(IF(G13="Oil",'Growth Factors'!$E$7,'Growth Factors'!$K$7)))</f>
        <v>0.15686781820291032</v>
      </c>
      <c r="I13" s="23">
        <f>IF(G13="Mix",'Growth Factors'!$O$7,(IF(G13="Oil",'Growth Factors'!$F$7,'Growth Factors'!$L$7)))</f>
        <v>0.42947166600434089</v>
      </c>
      <c r="J13" s="23">
        <f>IF(G13="Mix",'Growth Factors'!$P$7,(IF(G13="Oil",'Growth Factors'!$G$7,'Growth Factors'!$M$7)))</f>
        <v>8.6691922351452653E-3</v>
      </c>
      <c r="K13" s="23">
        <f>IF(G13="Mix",'Growth Factors'!$N$12,(IF(G13="Oil",'Growth Factors'!$E$12,'Growth Factors'!$K$12)))</f>
        <v>0.17780496801595774</v>
      </c>
      <c r="L13" s="23">
        <f>IF(G13="Mix",'Growth Factors'!$O$12,(IF(G13="Oil",'Growth Factors'!$F$12,'Growth Factors'!$L$12)))</f>
        <v>0.6045838882858261</v>
      </c>
      <c r="M13" s="23">
        <f>IF(G13="Mix",'Growth Factors'!$P$12,(IF(G13="Oil",'Growth Factors'!$G$12,'Growth Factors'!$M$12)))</f>
        <v>-1.4829342437752569E-2</v>
      </c>
      <c r="N13" s="24" t="str">
        <f>VLOOKUP(A13,'Part 50 Counties'!$A$2:$B$34,2)</f>
        <v>Yes</v>
      </c>
      <c r="O13" s="25">
        <f>(IF(N13="No",0,(IF(D13="CO2",0,(VLOOKUP(F13,'Rule Reductions'!$C$2:$E$75,2,FALSE))))))</f>
        <v>0</v>
      </c>
      <c r="P13" s="25">
        <f>(IF(N13="No",0,(IF(D13="CO2",0,(VLOOKUP(F13,'Rule Reductions'!$C$2:$E$75,3,FALSE))))))</f>
        <v>0</v>
      </c>
      <c r="Q13" s="22">
        <f t="shared" si="0"/>
        <v>467862.48408733844</v>
      </c>
      <c r="R13" s="22">
        <f t="shared" si="1"/>
        <v>578109.40374170966</v>
      </c>
      <c r="S13" s="22">
        <f t="shared" si="2"/>
        <v>407927.73943231202</v>
      </c>
      <c r="T13" s="22">
        <f t="shared" si="3"/>
        <v>476329.9224299987</v>
      </c>
      <c r="U13" s="22">
        <f t="shared" si="4"/>
        <v>648928.59157073777</v>
      </c>
      <c r="V13" s="22">
        <f t="shared" si="5"/>
        <v>398424.42139416939</v>
      </c>
      <c r="Z13" s="29"/>
      <c r="AA13" s="30"/>
    </row>
    <row r="14" spans="1:33" x14ac:dyDescent="0.25">
      <c r="A14" s="1" t="s">
        <v>47</v>
      </c>
      <c r="B14" s="1" t="s">
        <v>45</v>
      </c>
      <c r="C14" s="1" t="s">
        <v>32</v>
      </c>
      <c r="D14" s="1" t="s">
        <v>23</v>
      </c>
      <c r="E14" s="3">
        <v>0</v>
      </c>
      <c r="F14" s="1" t="s">
        <v>32</v>
      </c>
      <c r="G14" s="1" t="s">
        <v>123</v>
      </c>
      <c r="H14" s="13">
        <f>IF(G14="Mix",'Growth Factors'!$N$7,(IF(G14="Oil",'Growth Factors'!$E$7,'Growth Factors'!$K$7)))</f>
        <v>0.15686781820291032</v>
      </c>
      <c r="I14" s="23">
        <f>IF(G14="Mix",'Growth Factors'!$O$7,(IF(G14="Oil",'Growth Factors'!$F$7,'Growth Factors'!$L$7)))</f>
        <v>0.42947166600434089</v>
      </c>
      <c r="J14" s="23">
        <f>IF(G14="Mix",'Growth Factors'!$P$7,(IF(G14="Oil",'Growth Factors'!$G$7,'Growth Factors'!$M$7)))</f>
        <v>8.6691922351452653E-3</v>
      </c>
      <c r="K14" s="23">
        <f>IF(G14="Mix",'Growth Factors'!$N$12,(IF(G14="Oil",'Growth Factors'!$E$12,'Growth Factors'!$K$12)))</f>
        <v>0.17780496801595774</v>
      </c>
      <c r="L14" s="23">
        <f>IF(G14="Mix",'Growth Factors'!$O$12,(IF(G14="Oil",'Growth Factors'!$F$12,'Growth Factors'!$L$12)))</f>
        <v>0.6045838882858261</v>
      </c>
      <c r="M14" s="23">
        <f>IF(G14="Mix",'Growth Factors'!$P$12,(IF(G14="Oil",'Growth Factors'!$G$12,'Growth Factors'!$M$12)))</f>
        <v>-1.4829342437752569E-2</v>
      </c>
      <c r="N14" s="24" t="str">
        <f>VLOOKUP(A14,'Part 50 Counties'!$A$2:$B$34,2)</f>
        <v>No</v>
      </c>
      <c r="O14" s="25">
        <f>(IF(N14="No",0,(IF(D14="CO2",0,(VLOOKUP(F14,'Rule Reductions'!$C$2:$E$75,2,FALSE))))))</f>
        <v>0</v>
      </c>
      <c r="P14" s="25">
        <f>(IF(N14="No",0,(IF(D14="CO2",0,(VLOOKUP(F14,'Rule Reductions'!$C$2:$E$75,3,FALSE))))))</f>
        <v>0</v>
      </c>
      <c r="Q14" s="22">
        <f t="shared" si="0"/>
        <v>0</v>
      </c>
      <c r="R14" s="22">
        <f t="shared" si="1"/>
        <v>0</v>
      </c>
      <c r="S14" s="22">
        <f t="shared" si="2"/>
        <v>0</v>
      </c>
      <c r="T14" s="22">
        <f t="shared" si="3"/>
        <v>0</v>
      </c>
      <c r="U14" s="22">
        <f t="shared" si="4"/>
        <v>0</v>
      </c>
      <c r="V14" s="22">
        <f t="shared" si="5"/>
        <v>0</v>
      </c>
    </row>
    <row r="15" spans="1:33" x14ac:dyDescent="0.25">
      <c r="A15" s="1" t="s">
        <v>47</v>
      </c>
      <c r="B15" s="1" t="s">
        <v>45</v>
      </c>
      <c r="C15" s="1" t="s">
        <v>32</v>
      </c>
      <c r="D15" s="1" t="s">
        <v>24</v>
      </c>
      <c r="E15" s="3">
        <v>0</v>
      </c>
      <c r="F15" s="1" t="s">
        <v>32</v>
      </c>
      <c r="G15" s="1" t="s">
        <v>123</v>
      </c>
      <c r="H15" s="13">
        <f>IF(G15="Mix",'Growth Factors'!$N$7,(IF(G15="Oil",'Growth Factors'!$E$7,'Growth Factors'!$K$7)))</f>
        <v>0.15686781820291032</v>
      </c>
      <c r="I15" s="23">
        <f>IF(G15="Mix",'Growth Factors'!$O$7,(IF(G15="Oil",'Growth Factors'!$F$7,'Growth Factors'!$L$7)))</f>
        <v>0.42947166600434089</v>
      </c>
      <c r="J15" s="23">
        <f>IF(G15="Mix",'Growth Factors'!$P$7,(IF(G15="Oil",'Growth Factors'!$G$7,'Growth Factors'!$M$7)))</f>
        <v>8.6691922351452653E-3</v>
      </c>
      <c r="K15" s="23">
        <f>IF(G15="Mix",'Growth Factors'!$N$12,(IF(G15="Oil",'Growth Factors'!$E$12,'Growth Factors'!$K$12)))</f>
        <v>0.17780496801595774</v>
      </c>
      <c r="L15" s="23">
        <f>IF(G15="Mix",'Growth Factors'!$O$12,(IF(G15="Oil",'Growth Factors'!$F$12,'Growth Factors'!$L$12)))</f>
        <v>0.6045838882858261</v>
      </c>
      <c r="M15" s="23">
        <f>IF(G15="Mix",'Growth Factors'!$P$12,(IF(G15="Oil",'Growth Factors'!$G$12,'Growth Factors'!$M$12)))</f>
        <v>-1.4829342437752569E-2</v>
      </c>
      <c r="N15" s="24" t="str">
        <f>VLOOKUP(A15,'Part 50 Counties'!$A$2:$B$34,2)</f>
        <v>No</v>
      </c>
      <c r="O15" s="25">
        <f>(IF(N15="No",0,(IF(D15="CO2",0,(VLOOKUP(F15,'Rule Reductions'!$C$2:$E$75,2,FALSE))))))</f>
        <v>0</v>
      </c>
      <c r="P15" s="25">
        <f>(IF(N15="No",0,(IF(D15="CO2",0,(VLOOKUP(F15,'Rule Reductions'!$C$2:$E$75,3,FALSE))))))</f>
        <v>0</v>
      </c>
      <c r="Q15" s="22">
        <f t="shared" si="0"/>
        <v>0</v>
      </c>
      <c r="R15" s="22">
        <f t="shared" si="1"/>
        <v>0</v>
      </c>
      <c r="S15" s="22">
        <f t="shared" si="2"/>
        <v>0</v>
      </c>
      <c r="T15" s="22">
        <f t="shared" si="3"/>
        <v>0</v>
      </c>
      <c r="U15" s="22">
        <f t="shared" si="4"/>
        <v>0</v>
      </c>
      <c r="V15" s="22">
        <f t="shared" si="5"/>
        <v>0</v>
      </c>
    </row>
    <row r="16" spans="1:33" x14ac:dyDescent="0.25">
      <c r="A16" s="1" t="s">
        <v>41</v>
      </c>
      <c r="B16" s="1" t="s">
        <v>45</v>
      </c>
      <c r="C16" s="1" t="s">
        <v>32</v>
      </c>
      <c r="D16" s="1" t="s">
        <v>23</v>
      </c>
      <c r="E16" s="2">
        <v>1415.9335120179901</v>
      </c>
      <c r="F16" s="1" t="s">
        <v>32</v>
      </c>
      <c r="G16" s="1" t="s">
        <v>123</v>
      </c>
      <c r="H16" s="13">
        <f>IF(G16="Mix",'Growth Factors'!$N$7,(IF(G16="Oil",'Growth Factors'!$E$7,'Growth Factors'!$K$7)))</f>
        <v>0.15686781820291032</v>
      </c>
      <c r="I16" s="23">
        <f>IF(G16="Mix",'Growth Factors'!$O$7,(IF(G16="Oil",'Growth Factors'!$F$7,'Growth Factors'!$L$7)))</f>
        <v>0.42947166600434089</v>
      </c>
      <c r="J16" s="23">
        <f>IF(G16="Mix",'Growth Factors'!$P$7,(IF(G16="Oil",'Growth Factors'!$G$7,'Growth Factors'!$M$7)))</f>
        <v>8.6691922351452653E-3</v>
      </c>
      <c r="K16" s="23">
        <f>IF(G16="Mix",'Growth Factors'!$N$12,(IF(G16="Oil",'Growth Factors'!$E$12,'Growth Factors'!$K$12)))</f>
        <v>0.17780496801595774</v>
      </c>
      <c r="L16" s="23">
        <f>IF(G16="Mix",'Growth Factors'!$O$12,(IF(G16="Oil",'Growth Factors'!$F$12,'Growth Factors'!$L$12)))</f>
        <v>0.6045838882858261</v>
      </c>
      <c r="M16" s="23">
        <f>IF(G16="Mix",'Growth Factors'!$P$12,(IF(G16="Oil",'Growth Factors'!$G$12,'Growth Factors'!$M$12)))</f>
        <v>-1.4829342437752569E-2</v>
      </c>
      <c r="N16" s="24" t="str">
        <f>VLOOKUP(A16,'Part 50 Counties'!$A$2:$B$34,2)</f>
        <v>Yes</v>
      </c>
      <c r="O16" s="25">
        <f>(IF(N16="No",0,(IF(D16="CO2",0,(VLOOKUP(F16,'Rule Reductions'!$C$2:$E$75,2,FALSE))))))</f>
        <v>0.95</v>
      </c>
      <c r="P16" s="25">
        <f>(IF(N16="No",0,(IF(D16="CO2",0,(VLOOKUP(F16,'Rule Reductions'!$C$2:$E$75,3,FALSE))))))</f>
        <v>0.95</v>
      </c>
      <c r="Q16" s="22">
        <f t="shared" si="0"/>
        <v>81.902395638431912</v>
      </c>
      <c r="R16" s="22">
        <f t="shared" si="1"/>
        <v>101.20184181878679</v>
      </c>
      <c r="S16" s="22">
        <f t="shared" si="2"/>
        <v>71.410425591292977</v>
      </c>
      <c r="T16" s="22">
        <f t="shared" si="3"/>
        <v>83.384676241753652</v>
      </c>
      <c r="U16" s="22">
        <f t="shared" si="4"/>
        <v>113.5992050134017</v>
      </c>
      <c r="V16" s="22">
        <f t="shared" si="5"/>
        <v>69.746807454959352</v>
      </c>
    </row>
    <row r="17" spans="1:22" x14ac:dyDescent="0.25">
      <c r="A17" s="1" t="s">
        <v>41</v>
      </c>
      <c r="B17" s="1" t="s">
        <v>45</v>
      </c>
      <c r="C17" s="1" t="s">
        <v>32</v>
      </c>
      <c r="D17" s="1" t="s">
        <v>24</v>
      </c>
      <c r="E17" s="2">
        <v>285521.09284946602</v>
      </c>
      <c r="F17" s="1" t="s">
        <v>32</v>
      </c>
      <c r="G17" s="1" t="s">
        <v>123</v>
      </c>
      <c r="H17" s="13">
        <f>IF(G17="Mix",'Growth Factors'!$N$7,(IF(G17="Oil",'Growth Factors'!$E$7,'Growth Factors'!$K$7)))</f>
        <v>0.15686781820291032</v>
      </c>
      <c r="I17" s="23">
        <f>IF(G17="Mix",'Growth Factors'!$O$7,(IF(G17="Oil",'Growth Factors'!$F$7,'Growth Factors'!$L$7)))</f>
        <v>0.42947166600434089</v>
      </c>
      <c r="J17" s="23">
        <f>IF(G17="Mix",'Growth Factors'!$P$7,(IF(G17="Oil",'Growth Factors'!$G$7,'Growth Factors'!$M$7)))</f>
        <v>8.6691922351452653E-3</v>
      </c>
      <c r="K17" s="23">
        <f>IF(G17="Mix",'Growth Factors'!$N$12,(IF(G17="Oil",'Growth Factors'!$E$12,'Growth Factors'!$K$12)))</f>
        <v>0.17780496801595774</v>
      </c>
      <c r="L17" s="23">
        <f>IF(G17="Mix",'Growth Factors'!$O$12,(IF(G17="Oil",'Growth Factors'!$F$12,'Growth Factors'!$L$12)))</f>
        <v>0.6045838882858261</v>
      </c>
      <c r="M17" s="23">
        <f>IF(G17="Mix",'Growth Factors'!$P$12,(IF(G17="Oil",'Growth Factors'!$G$12,'Growth Factors'!$M$12)))</f>
        <v>-1.4829342437752569E-2</v>
      </c>
      <c r="N17" s="24" t="str">
        <f>VLOOKUP(A17,'Part 50 Counties'!$A$2:$B$34,2)</f>
        <v>Yes</v>
      </c>
      <c r="O17" s="25">
        <f>(IF(N17="No",0,(IF(D17="CO2",0,(VLOOKUP(F17,'Rule Reductions'!$C$2:$E$75,2,FALSE))))))</f>
        <v>0</v>
      </c>
      <c r="P17" s="25">
        <f>(IF(N17="No",0,(IF(D17="CO2",0,(VLOOKUP(F17,'Rule Reductions'!$C$2:$E$75,3,FALSE))))))</f>
        <v>0</v>
      </c>
      <c r="Q17" s="22">
        <f t="shared" si="0"/>
        <v>330310.16373567237</v>
      </c>
      <c r="R17" s="22">
        <f t="shared" si="1"/>
        <v>408144.31227490632</v>
      </c>
      <c r="S17" s="22">
        <f t="shared" si="2"/>
        <v>287996.33009056677</v>
      </c>
      <c r="T17" s="22">
        <f t="shared" si="3"/>
        <v>336288.16163144662</v>
      </c>
      <c r="U17" s="22">
        <f t="shared" si="4"/>
        <v>458142.54535201454</v>
      </c>
      <c r="V17" s="22">
        <f t="shared" si="5"/>
        <v>281287.00279039994</v>
      </c>
    </row>
    <row r="18" spans="1:22" x14ac:dyDescent="0.25">
      <c r="A18" s="1" t="s">
        <v>48</v>
      </c>
      <c r="B18" s="1" t="s">
        <v>45</v>
      </c>
      <c r="C18" s="1" t="s">
        <v>32</v>
      </c>
      <c r="D18" s="1" t="s">
        <v>23</v>
      </c>
      <c r="E18" s="4">
        <v>0.45373799999999997</v>
      </c>
      <c r="F18" s="1" t="s">
        <v>32</v>
      </c>
      <c r="G18" s="1" t="s">
        <v>123</v>
      </c>
      <c r="H18" s="13">
        <f>IF(G18="Mix",'Growth Factors'!$N$7,(IF(G18="Oil",'Growth Factors'!$E$7,'Growth Factors'!$K$7)))</f>
        <v>0.15686781820291032</v>
      </c>
      <c r="I18" s="23">
        <f>IF(G18="Mix",'Growth Factors'!$O$7,(IF(G18="Oil",'Growth Factors'!$F$7,'Growth Factors'!$L$7)))</f>
        <v>0.42947166600434089</v>
      </c>
      <c r="J18" s="23">
        <f>IF(G18="Mix",'Growth Factors'!$P$7,(IF(G18="Oil",'Growth Factors'!$G$7,'Growth Factors'!$M$7)))</f>
        <v>8.6691922351452653E-3</v>
      </c>
      <c r="K18" s="23">
        <f>IF(G18="Mix",'Growth Factors'!$N$12,(IF(G18="Oil",'Growth Factors'!$E$12,'Growth Factors'!$K$12)))</f>
        <v>0.17780496801595774</v>
      </c>
      <c r="L18" s="23">
        <f>IF(G18="Mix",'Growth Factors'!$O$12,(IF(G18="Oil",'Growth Factors'!$F$12,'Growth Factors'!$L$12)))</f>
        <v>0.6045838882858261</v>
      </c>
      <c r="M18" s="23">
        <f>IF(G18="Mix",'Growth Factors'!$P$12,(IF(G18="Oil",'Growth Factors'!$G$12,'Growth Factors'!$M$12)))</f>
        <v>-1.4829342437752569E-2</v>
      </c>
      <c r="N18" s="24" t="str">
        <f>VLOOKUP(A18,'Part 50 Counties'!$A$2:$B$34,2)</f>
        <v>No</v>
      </c>
      <c r="O18" s="25">
        <f>(IF(N18="No",0,(IF(D18="CO2",0,(VLOOKUP(F18,'Rule Reductions'!$C$2:$E$75,2,FALSE))))))</f>
        <v>0</v>
      </c>
      <c r="P18" s="25">
        <f>(IF(N18="No",0,(IF(D18="CO2",0,(VLOOKUP(F18,'Rule Reductions'!$C$2:$E$75,3,FALSE))))))</f>
        <v>0</v>
      </c>
      <c r="Q18" s="22">
        <f t="shared" si="0"/>
        <v>0.5249148900957521</v>
      </c>
      <c r="R18" s="22">
        <f t="shared" si="1"/>
        <v>0.64860561478947765</v>
      </c>
      <c r="S18" s="22">
        <f t="shared" si="2"/>
        <v>0.45767154194639026</v>
      </c>
      <c r="T18" s="22">
        <f t="shared" si="3"/>
        <v>0.5344148705776246</v>
      </c>
      <c r="U18" s="22">
        <f t="shared" si="4"/>
        <v>0.72806068430303417</v>
      </c>
      <c r="V18" s="22">
        <f t="shared" si="5"/>
        <v>0.447009363820979</v>
      </c>
    </row>
    <row r="19" spans="1:22" x14ac:dyDescent="0.25">
      <c r="A19" s="1" t="s">
        <v>48</v>
      </c>
      <c r="B19" s="1" t="s">
        <v>45</v>
      </c>
      <c r="C19" s="1" t="s">
        <v>32</v>
      </c>
      <c r="D19" s="1" t="s">
        <v>24</v>
      </c>
      <c r="E19" s="6">
        <v>1.2183348000000001</v>
      </c>
      <c r="F19" s="1" t="s">
        <v>32</v>
      </c>
      <c r="G19" s="1" t="s">
        <v>123</v>
      </c>
      <c r="H19" s="13">
        <f>IF(G19="Mix",'Growth Factors'!$N$7,(IF(G19="Oil",'Growth Factors'!$E$7,'Growth Factors'!$K$7)))</f>
        <v>0.15686781820291032</v>
      </c>
      <c r="I19" s="23">
        <f>IF(G19="Mix",'Growth Factors'!$O$7,(IF(G19="Oil",'Growth Factors'!$F$7,'Growth Factors'!$L$7)))</f>
        <v>0.42947166600434089</v>
      </c>
      <c r="J19" s="23">
        <f>IF(G19="Mix",'Growth Factors'!$P$7,(IF(G19="Oil",'Growth Factors'!$G$7,'Growth Factors'!$M$7)))</f>
        <v>8.6691922351452653E-3</v>
      </c>
      <c r="K19" s="23">
        <f>IF(G19="Mix",'Growth Factors'!$N$12,(IF(G19="Oil",'Growth Factors'!$E$12,'Growth Factors'!$K$12)))</f>
        <v>0.17780496801595774</v>
      </c>
      <c r="L19" s="23">
        <f>IF(G19="Mix",'Growth Factors'!$O$12,(IF(G19="Oil",'Growth Factors'!$F$12,'Growth Factors'!$L$12)))</f>
        <v>0.6045838882858261</v>
      </c>
      <c r="M19" s="23">
        <f>IF(G19="Mix",'Growth Factors'!$P$12,(IF(G19="Oil",'Growth Factors'!$G$12,'Growth Factors'!$M$12)))</f>
        <v>-1.4829342437752569E-2</v>
      </c>
      <c r="N19" s="24" t="str">
        <f>VLOOKUP(A19,'Part 50 Counties'!$A$2:$B$34,2)</f>
        <v>No</v>
      </c>
      <c r="O19" s="25">
        <f>(IF(N19="No",0,(IF(D19="CO2",0,(VLOOKUP(F19,'Rule Reductions'!$C$2:$E$75,2,FALSE))))))</f>
        <v>0</v>
      </c>
      <c r="P19" s="25">
        <f>(IF(N19="No",0,(IF(D19="CO2",0,(VLOOKUP(F19,'Rule Reductions'!$C$2:$E$75,3,FALSE))))))</f>
        <v>0</v>
      </c>
      <c r="Q19" s="22">
        <f t="shared" si="0"/>
        <v>1.4094523219166792</v>
      </c>
      <c r="R19" s="22">
        <f t="shared" si="1"/>
        <v>1.7415750763070657</v>
      </c>
      <c r="S19" s="22">
        <f t="shared" si="2"/>
        <v>1.2288967785879672</v>
      </c>
      <c r="T19" s="22">
        <f t="shared" si="3"/>
        <v>1.4349607801467283</v>
      </c>
      <c r="U19" s="22">
        <f t="shared" si="4"/>
        <v>1.9549203906179344</v>
      </c>
      <c r="V19" s="22">
        <f t="shared" si="5"/>
        <v>1.2002676960469691</v>
      </c>
    </row>
    <row r="20" spans="1:22" x14ac:dyDescent="0.25">
      <c r="A20" s="1" t="s">
        <v>42</v>
      </c>
      <c r="B20" s="1" t="s">
        <v>45</v>
      </c>
      <c r="C20" s="1" t="s">
        <v>32</v>
      </c>
      <c r="D20" s="1" t="s">
        <v>23</v>
      </c>
      <c r="E20" s="2">
        <v>95.177822473742694</v>
      </c>
      <c r="F20" s="1" t="s">
        <v>32</v>
      </c>
      <c r="G20" s="1" t="s">
        <v>123</v>
      </c>
      <c r="H20" s="13">
        <f>IF(G20="Mix",'Growth Factors'!$N$7,(IF(G20="Oil",'Growth Factors'!$E$7,'Growth Factors'!$K$7)))</f>
        <v>0.15686781820291032</v>
      </c>
      <c r="I20" s="23">
        <f>IF(G20="Mix",'Growth Factors'!$O$7,(IF(G20="Oil",'Growth Factors'!$F$7,'Growth Factors'!$L$7)))</f>
        <v>0.42947166600434089</v>
      </c>
      <c r="J20" s="23">
        <f>IF(G20="Mix",'Growth Factors'!$P$7,(IF(G20="Oil",'Growth Factors'!$G$7,'Growth Factors'!$M$7)))</f>
        <v>8.6691922351452653E-3</v>
      </c>
      <c r="K20" s="23">
        <f>IF(G20="Mix",'Growth Factors'!$N$12,(IF(G20="Oil",'Growth Factors'!$E$12,'Growth Factors'!$K$12)))</f>
        <v>0.17780496801595774</v>
      </c>
      <c r="L20" s="23">
        <f>IF(G20="Mix",'Growth Factors'!$O$12,(IF(G20="Oil",'Growth Factors'!$F$12,'Growth Factors'!$L$12)))</f>
        <v>0.6045838882858261</v>
      </c>
      <c r="M20" s="23">
        <f>IF(G20="Mix",'Growth Factors'!$P$12,(IF(G20="Oil",'Growth Factors'!$G$12,'Growth Factors'!$M$12)))</f>
        <v>-1.4829342437752569E-2</v>
      </c>
      <c r="N20" s="24" t="str">
        <f>VLOOKUP(A20,'Part 50 Counties'!$A$2:$B$34,2)</f>
        <v>Yes</v>
      </c>
      <c r="O20" s="25">
        <f>(IF(N20="No",0,(IF(D20="CO2",0,(VLOOKUP(F20,'Rule Reductions'!$C$2:$E$75,2,FALSE))))))</f>
        <v>0.95</v>
      </c>
      <c r="P20" s="25">
        <f>(IF(N20="No",0,(IF(D20="CO2",0,(VLOOKUP(F20,'Rule Reductions'!$C$2:$E$75,3,FALSE))))))</f>
        <v>0.95</v>
      </c>
      <c r="Q20" s="22">
        <f t="shared" si="0"/>
        <v>5.5054079913251375</v>
      </c>
      <c r="R20" s="22">
        <f t="shared" si="1"/>
        <v>6.8027000229103241</v>
      </c>
      <c r="S20" s="22">
        <f t="shared" si="2"/>
        <v>4.8001468656645088</v>
      </c>
      <c r="T20" s="22">
        <f t="shared" si="3"/>
        <v>5.6050456077257556</v>
      </c>
      <c r="U20" s="22">
        <f t="shared" si="4"/>
        <v>7.6360400231748145</v>
      </c>
      <c r="V20" s="22">
        <f t="shared" si="5"/>
        <v>4.6883198975900013</v>
      </c>
    </row>
    <row r="21" spans="1:22" x14ac:dyDescent="0.25">
      <c r="A21" s="1" t="s">
        <v>42</v>
      </c>
      <c r="B21" s="1" t="s">
        <v>45</v>
      </c>
      <c r="C21" s="1" t="s">
        <v>32</v>
      </c>
      <c r="D21" s="1" t="s">
        <v>24</v>
      </c>
      <c r="E21" s="2">
        <v>79.338719479073802</v>
      </c>
      <c r="F21" s="1" t="s">
        <v>32</v>
      </c>
      <c r="G21" s="1" t="s">
        <v>123</v>
      </c>
      <c r="H21" s="13">
        <f>IF(G21="Mix",'Growth Factors'!$N$7,(IF(G21="Oil",'Growth Factors'!$E$7,'Growth Factors'!$K$7)))</f>
        <v>0.15686781820291032</v>
      </c>
      <c r="I21" s="23">
        <f>IF(G21="Mix",'Growth Factors'!$O$7,(IF(G21="Oil",'Growth Factors'!$F$7,'Growth Factors'!$L$7)))</f>
        <v>0.42947166600434089</v>
      </c>
      <c r="J21" s="23">
        <f>IF(G21="Mix",'Growth Factors'!$P$7,(IF(G21="Oil",'Growth Factors'!$G$7,'Growth Factors'!$M$7)))</f>
        <v>8.6691922351452653E-3</v>
      </c>
      <c r="K21" s="23">
        <f>IF(G21="Mix",'Growth Factors'!$N$12,(IF(G21="Oil",'Growth Factors'!$E$12,'Growth Factors'!$K$12)))</f>
        <v>0.17780496801595774</v>
      </c>
      <c r="L21" s="23">
        <f>IF(G21="Mix",'Growth Factors'!$O$12,(IF(G21="Oil",'Growth Factors'!$F$12,'Growth Factors'!$L$12)))</f>
        <v>0.6045838882858261</v>
      </c>
      <c r="M21" s="23">
        <f>IF(G21="Mix",'Growth Factors'!$P$12,(IF(G21="Oil",'Growth Factors'!$G$12,'Growth Factors'!$M$12)))</f>
        <v>-1.4829342437752569E-2</v>
      </c>
      <c r="N21" s="24" t="str">
        <f>VLOOKUP(A21,'Part 50 Counties'!$A$2:$B$34,2)</f>
        <v>Yes</v>
      </c>
      <c r="O21" s="25">
        <f>(IF(N21="No",0,(IF(D21="CO2",0,(VLOOKUP(F21,'Rule Reductions'!$C$2:$E$75,2,FALSE))))))</f>
        <v>0</v>
      </c>
      <c r="P21" s="25">
        <f>(IF(N21="No",0,(IF(D21="CO2",0,(VLOOKUP(F21,'Rule Reductions'!$C$2:$E$75,3,FALSE))))))</f>
        <v>0</v>
      </c>
      <c r="Q21" s="22">
        <f t="shared" si="0"/>
        <v>91.784411302768859</v>
      </c>
      <c r="R21" s="22">
        <f t="shared" si="1"/>
        <v>113.41245151240268</v>
      </c>
      <c r="S21" s="22">
        <f t="shared" si="2"/>
        <v>80.02652208992815</v>
      </c>
      <c r="T21" s="22">
        <f t="shared" si="3"/>
        <v>93.445537958477559</v>
      </c>
      <c r="U21" s="22">
        <f t="shared" si="4"/>
        <v>127.30563099335065</v>
      </c>
      <c r="V21" s="22">
        <f t="shared" si="5"/>
        <v>78.162178439345823</v>
      </c>
    </row>
    <row r="22" spans="1:22" x14ac:dyDescent="0.25">
      <c r="A22" s="1" t="s">
        <v>43</v>
      </c>
      <c r="B22" s="1" t="s">
        <v>45</v>
      </c>
      <c r="C22" s="1" t="s">
        <v>32</v>
      </c>
      <c r="D22" s="1" t="s">
        <v>23</v>
      </c>
      <c r="E22" s="6">
        <v>8.5046676781577997</v>
      </c>
      <c r="F22" s="1" t="s">
        <v>32</v>
      </c>
      <c r="G22" s="1" t="s">
        <v>123</v>
      </c>
      <c r="H22" s="13">
        <f>IF(G22="Mix",'Growth Factors'!$N$7,(IF(G22="Oil",'Growth Factors'!$E$7,'Growth Factors'!$K$7)))</f>
        <v>0.15686781820291032</v>
      </c>
      <c r="I22" s="23">
        <f>IF(G22="Mix",'Growth Factors'!$O$7,(IF(G22="Oil",'Growth Factors'!$F$7,'Growth Factors'!$L$7)))</f>
        <v>0.42947166600434089</v>
      </c>
      <c r="J22" s="23">
        <f>IF(G22="Mix",'Growth Factors'!$P$7,(IF(G22="Oil",'Growth Factors'!$G$7,'Growth Factors'!$M$7)))</f>
        <v>8.6691922351452653E-3</v>
      </c>
      <c r="K22" s="23">
        <f>IF(G22="Mix",'Growth Factors'!$N$12,(IF(G22="Oil",'Growth Factors'!$E$12,'Growth Factors'!$K$12)))</f>
        <v>0.17780496801595774</v>
      </c>
      <c r="L22" s="23">
        <f>IF(G22="Mix",'Growth Factors'!$O$12,(IF(G22="Oil",'Growth Factors'!$F$12,'Growth Factors'!$L$12)))</f>
        <v>0.6045838882858261</v>
      </c>
      <c r="M22" s="23">
        <f>IF(G22="Mix",'Growth Factors'!$P$12,(IF(G22="Oil",'Growth Factors'!$G$12,'Growth Factors'!$M$12)))</f>
        <v>-1.4829342437752569E-2</v>
      </c>
      <c r="N22" s="24" t="str">
        <f>VLOOKUP(A22,'Part 50 Counties'!$A$2:$B$34,2)</f>
        <v>No</v>
      </c>
      <c r="O22" s="25">
        <f>(IF(N22="No",0,(IF(D22="CO2",0,(VLOOKUP(F22,'Rule Reductions'!$C$2:$E$75,2,FALSE))))))</f>
        <v>0</v>
      </c>
      <c r="P22" s="25">
        <f>(IF(N22="No",0,(IF(D22="CO2",0,(VLOOKUP(F22,'Rule Reductions'!$C$2:$E$75,3,FALSE))))))</f>
        <v>0</v>
      </c>
      <c r="Q22" s="22">
        <f t="shared" si="0"/>
        <v>9.8387763413712257</v>
      </c>
      <c r="R22" s="22">
        <f t="shared" si="1"/>
        <v>12.1571814747095</v>
      </c>
      <c r="S22" s="22">
        <f t="shared" si="2"/>
        <v>8.5783962771557754</v>
      </c>
      <c r="T22" s="22">
        <f t="shared" si="3"/>
        <v>10.016839842658996</v>
      </c>
      <c r="U22" s="22">
        <f t="shared" si="4"/>
        <v>13.646452731597231</v>
      </c>
      <c r="V22" s="22">
        <f t="shared" si="5"/>
        <v>8.3785490488391119</v>
      </c>
    </row>
    <row r="23" spans="1:22" x14ac:dyDescent="0.25">
      <c r="A23" s="1" t="s">
        <v>43</v>
      </c>
      <c r="B23" s="1" t="s">
        <v>45</v>
      </c>
      <c r="C23" s="1" t="s">
        <v>32</v>
      </c>
      <c r="D23" s="1" t="s">
        <v>24</v>
      </c>
      <c r="E23" s="2">
        <v>1718.2900002808601</v>
      </c>
      <c r="F23" s="1" t="s">
        <v>32</v>
      </c>
      <c r="G23" s="1" t="s">
        <v>123</v>
      </c>
      <c r="H23" s="13">
        <f>IF(G23="Mix",'Growth Factors'!$N$7,(IF(G23="Oil",'Growth Factors'!$E$7,'Growth Factors'!$K$7)))</f>
        <v>0.15686781820291032</v>
      </c>
      <c r="I23" s="23">
        <f>IF(G23="Mix",'Growth Factors'!$O$7,(IF(G23="Oil",'Growth Factors'!$F$7,'Growth Factors'!$L$7)))</f>
        <v>0.42947166600434089</v>
      </c>
      <c r="J23" s="23">
        <f>IF(G23="Mix",'Growth Factors'!$P$7,(IF(G23="Oil",'Growth Factors'!$G$7,'Growth Factors'!$M$7)))</f>
        <v>8.6691922351452653E-3</v>
      </c>
      <c r="K23" s="23">
        <f>IF(G23="Mix",'Growth Factors'!$N$12,(IF(G23="Oil",'Growth Factors'!$E$12,'Growth Factors'!$K$12)))</f>
        <v>0.17780496801595774</v>
      </c>
      <c r="L23" s="23">
        <f>IF(G23="Mix",'Growth Factors'!$O$12,(IF(G23="Oil",'Growth Factors'!$F$12,'Growth Factors'!$L$12)))</f>
        <v>0.6045838882858261</v>
      </c>
      <c r="M23" s="23">
        <f>IF(G23="Mix",'Growth Factors'!$P$12,(IF(G23="Oil",'Growth Factors'!$G$12,'Growth Factors'!$M$12)))</f>
        <v>-1.4829342437752569E-2</v>
      </c>
      <c r="N23" s="24" t="str">
        <f>VLOOKUP(A23,'Part 50 Counties'!$A$2:$B$34,2)</f>
        <v>No</v>
      </c>
      <c r="O23" s="25">
        <f>(IF(N23="No",0,(IF(D23="CO2",0,(VLOOKUP(F23,'Rule Reductions'!$C$2:$E$75,2,FALSE))))))</f>
        <v>0</v>
      </c>
      <c r="P23" s="25">
        <f>(IF(N23="No",0,(IF(D23="CO2",0,(VLOOKUP(F23,'Rule Reductions'!$C$2:$E$75,3,FALSE))))))</f>
        <v>0</v>
      </c>
      <c r="Q23" s="22">
        <f t="shared" si="0"/>
        <v>1987.834403664797</v>
      </c>
      <c r="R23" s="22">
        <f t="shared" si="1"/>
        <v>2456.2468693800806</v>
      </c>
      <c r="S23" s="22">
        <f t="shared" si="2"/>
        <v>1733.1861866090226</v>
      </c>
      <c r="T23" s="22">
        <f t="shared" si="3"/>
        <v>2023.8104988229384</v>
      </c>
      <c r="U23" s="22">
        <f t="shared" si="4"/>
        <v>2757.1404498533157</v>
      </c>
      <c r="V23" s="22">
        <f t="shared" si="5"/>
        <v>1692.8088894593293</v>
      </c>
    </row>
    <row r="24" spans="1:22" x14ac:dyDescent="0.25">
      <c r="A24" s="1" t="s">
        <v>22</v>
      </c>
      <c r="B24" s="1" t="s">
        <v>45</v>
      </c>
      <c r="C24" s="1" t="s">
        <v>32</v>
      </c>
      <c r="D24" s="1" t="s">
        <v>23</v>
      </c>
      <c r="E24" s="2">
        <v>256.49018307491201</v>
      </c>
      <c r="F24" s="1" t="s">
        <v>32</v>
      </c>
      <c r="G24" s="1" t="s">
        <v>123</v>
      </c>
      <c r="H24" s="13">
        <f>IF(G24="Mix",'Growth Factors'!$N$7,(IF(G24="Oil",'Growth Factors'!$E$7,'Growth Factors'!$K$7)))</f>
        <v>0.15686781820291032</v>
      </c>
      <c r="I24" s="23">
        <f>IF(G24="Mix",'Growth Factors'!$O$7,(IF(G24="Oil",'Growth Factors'!$F$7,'Growth Factors'!$L$7)))</f>
        <v>0.42947166600434089</v>
      </c>
      <c r="J24" s="23">
        <f>IF(G24="Mix",'Growth Factors'!$P$7,(IF(G24="Oil",'Growth Factors'!$G$7,'Growth Factors'!$M$7)))</f>
        <v>8.6691922351452653E-3</v>
      </c>
      <c r="K24" s="23">
        <f>IF(G24="Mix",'Growth Factors'!$N$12,(IF(G24="Oil",'Growth Factors'!$E$12,'Growth Factors'!$K$12)))</f>
        <v>0.17780496801595774</v>
      </c>
      <c r="L24" s="23">
        <f>IF(G24="Mix",'Growth Factors'!$O$12,(IF(G24="Oil",'Growth Factors'!$F$12,'Growth Factors'!$L$12)))</f>
        <v>0.6045838882858261</v>
      </c>
      <c r="M24" s="23">
        <f>IF(G24="Mix",'Growth Factors'!$P$12,(IF(G24="Oil",'Growth Factors'!$G$12,'Growth Factors'!$M$12)))</f>
        <v>-1.4829342437752569E-2</v>
      </c>
      <c r="N24" s="24" t="str">
        <f>VLOOKUP(A24,'Part 50 Counties'!$A$2:$B$34,2)</f>
        <v>Yes</v>
      </c>
      <c r="O24" s="25">
        <f>(IF(N24="No",0,(IF(D24="CO2",0,(VLOOKUP(F24,'Rule Reductions'!$C$2:$E$75,2,FALSE))))))</f>
        <v>0.95</v>
      </c>
      <c r="P24" s="25">
        <f>(IF(N24="No",0,(IF(D24="CO2",0,(VLOOKUP(F24,'Rule Reductions'!$C$2:$E$75,3,FALSE))))))</f>
        <v>0.95</v>
      </c>
      <c r="Q24" s="22">
        <f t="shared" si="0"/>
        <v>14.836261924216938</v>
      </c>
      <c r="R24" s="22">
        <f t="shared" si="1"/>
        <v>18.332272465692661</v>
      </c>
      <c r="S24" s="22">
        <f t="shared" si="2"/>
        <v>12.935687288920812</v>
      </c>
      <c r="T24" s="22">
        <f t="shared" si="3"/>
        <v>15.104770593647707</v>
      </c>
      <c r="U24" s="22">
        <f t="shared" si="4"/>
        <v>20.578000763274304</v>
      </c>
      <c r="V24" s="22">
        <f t="shared" si="5"/>
        <v>12.634330115908625</v>
      </c>
    </row>
    <row r="25" spans="1:22" x14ac:dyDescent="0.25">
      <c r="A25" s="1" t="s">
        <v>22</v>
      </c>
      <c r="B25" s="1" t="s">
        <v>45</v>
      </c>
      <c r="C25" s="1" t="s">
        <v>32</v>
      </c>
      <c r="D25" s="1" t="s">
        <v>24</v>
      </c>
      <c r="E25" s="2">
        <v>581.06612372473603</v>
      </c>
      <c r="F25" s="1" t="s">
        <v>32</v>
      </c>
      <c r="G25" s="1" t="s">
        <v>123</v>
      </c>
      <c r="H25" s="13">
        <f>IF(G25="Mix",'Growth Factors'!$N$7,(IF(G25="Oil",'Growth Factors'!$E$7,'Growth Factors'!$K$7)))</f>
        <v>0.15686781820291032</v>
      </c>
      <c r="I25" s="23">
        <f>IF(G25="Mix",'Growth Factors'!$O$7,(IF(G25="Oil",'Growth Factors'!$F$7,'Growth Factors'!$L$7)))</f>
        <v>0.42947166600434089</v>
      </c>
      <c r="J25" s="23">
        <f>IF(G25="Mix",'Growth Factors'!$P$7,(IF(G25="Oil",'Growth Factors'!$G$7,'Growth Factors'!$M$7)))</f>
        <v>8.6691922351452653E-3</v>
      </c>
      <c r="K25" s="23">
        <f>IF(G25="Mix",'Growth Factors'!$N$12,(IF(G25="Oil",'Growth Factors'!$E$12,'Growth Factors'!$K$12)))</f>
        <v>0.17780496801595774</v>
      </c>
      <c r="L25" s="23">
        <f>IF(G25="Mix",'Growth Factors'!$O$12,(IF(G25="Oil",'Growth Factors'!$F$12,'Growth Factors'!$L$12)))</f>
        <v>0.6045838882858261</v>
      </c>
      <c r="M25" s="23">
        <f>IF(G25="Mix",'Growth Factors'!$P$12,(IF(G25="Oil",'Growth Factors'!$G$12,'Growth Factors'!$M$12)))</f>
        <v>-1.4829342437752569E-2</v>
      </c>
      <c r="N25" s="24" t="str">
        <f>VLOOKUP(A25,'Part 50 Counties'!$A$2:$B$34,2)</f>
        <v>Yes</v>
      </c>
      <c r="O25" s="25">
        <f>(IF(N25="No",0,(IF(D25="CO2",0,(VLOOKUP(F25,'Rule Reductions'!$C$2:$E$75,2,FALSE))))))</f>
        <v>0</v>
      </c>
      <c r="P25" s="25">
        <f>(IF(N25="No",0,(IF(D25="CO2",0,(VLOOKUP(F25,'Rule Reductions'!$C$2:$E$75,3,FALSE))))))</f>
        <v>0</v>
      </c>
      <c r="Q25" s="22">
        <f t="shared" si="0"/>
        <v>672.21669878505782</v>
      </c>
      <c r="R25" s="22">
        <f t="shared" si="1"/>
        <v>830.61755993948293</v>
      </c>
      <c r="S25" s="22">
        <f t="shared" si="2"/>
        <v>586.10349765263641</v>
      </c>
      <c r="T25" s="22">
        <f t="shared" si="3"/>
        <v>684.38256726876921</v>
      </c>
      <c r="U25" s="22">
        <f t="shared" si="4"/>
        <v>932.36934015740985</v>
      </c>
      <c r="V25" s="22">
        <f t="shared" si="5"/>
        <v>572.44929519704442</v>
      </c>
    </row>
    <row r="26" spans="1:22" x14ac:dyDescent="0.25">
      <c r="A26" s="1" t="s">
        <v>44</v>
      </c>
      <c r="B26" s="1" t="s">
        <v>45</v>
      </c>
      <c r="C26" s="1" t="s">
        <v>32</v>
      </c>
      <c r="D26" s="1" t="s">
        <v>23</v>
      </c>
      <c r="E26" s="2">
        <v>12.364032035409901</v>
      </c>
      <c r="F26" s="1" t="s">
        <v>32</v>
      </c>
      <c r="G26" s="1" t="s">
        <v>123</v>
      </c>
      <c r="H26" s="13">
        <f>IF(G26="Mix",'Growth Factors'!$N$7,(IF(G26="Oil",'Growth Factors'!$E$7,'Growth Factors'!$K$7)))</f>
        <v>0.15686781820291032</v>
      </c>
      <c r="I26" s="23">
        <f>IF(G26="Mix",'Growth Factors'!$O$7,(IF(G26="Oil",'Growth Factors'!$F$7,'Growth Factors'!$L$7)))</f>
        <v>0.42947166600434089</v>
      </c>
      <c r="J26" s="23">
        <f>IF(G26="Mix",'Growth Factors'!$P$7,(IF(G26="Oil",'Growth Factors'!$G$7,'Growth Factors'!$M$7)))</f>
        <v>8.6691922351452653E-3</v>
      </c>
      <c r="K26" s="23">
        <f>IF(G26="Mix",'Growth Factors'!$N$12,(IF(G26="Oil",'Growth Factors'!$E$12,'Growth Factors'!$K$12)))</f>
        <v>0.17780496801595774</v>
      </c>
      <c r="L26" s="23">
        <f>IF(G26="Mix",'Growth Factors'!$O$12,(IF(G26="Oil",'Growth Factors'!$F$12,'Growth Factors'!$L$12)))</f>
        <v>0.6045838882858261</v>
      </c>
      <c r="M26" s="23">
        <f>IF(G26="Mix",'Growth Factors'!$P$12,(IF(G26="Oil",'Growth Factors'!$G$12,'Growth Factors'!$M$12)))</f>
        <v>-1.4829342437752569E-2</v>
      </c>
      <c r="N26" s="24" t="str">
        <f>VLOOKUP(A26,'Part 50 Counties'!$A$2:$B$34,2)</f>
        <v>Yes</v>
      </c>
      <c r="O26" s="25">
        <f>(IF(N26="No",0,(IF(D26="CO2",0,(VLOOKUP(F26,'Rule Reductions'!$C$2:$E$75,2,FALSE))))))</f>
        <v>0.95</v>
      </c>
      <c r="P26" s="25">
        <f>(IF(N26="No",0,(IF(D26="CO2",0,(VLOOKUP(F26,'Rule Reductions'!$C$2:$E$75,3,FALSE))))))</f>
        <v>0.95</v>
      </c>
      <c r="Q26" s="22">
        <f t="shared" si="0"/>
        <v>0.7151775382497777</v>
      </c>
      <c r="R26" s="22">
        <f t="shared" si="1"/>
        <v>0.88370167360942242</v>
      </c>
      <c r="S26" s="22">
        <f t="shared" si="2"/>
        <v>0.62356091029631866</v>
      </c>
      <c r="T26" s="22">
        <f t="shared" si="3"/>
        <v>0.72812091780071231</v>
      </c>
      <c r="U26" s="22">
        <f t="shared" si="4"/>
        <v>0.99195632991342764</v>
      </c>
      <c r="V26" s="22">
        <f t="shared" si="5"/>
        <v>0.60903407852227376</v>
      </c>
    </row>
    <row r="27" spans="1:22" x14ac:dyDescent="0.25">
      <c r="A27" s="1" t="s">
        <v>44</v>
      </c>
      <c r="B27" s="1" t="s">
        <v>45</v>
      </c>
      <c r="C27" s="1" t="s">
        <v>32</v>
      </c>
      <c r="D27" s="1" t="s">
        <v>24</v>
      </c>
      <c r="E27" s="2">
        <v>350.54979582576499</v>
      </c>
      <c r="F27" s="1" t="s">
        <v>32</v>
      </c>
      <c r="G27" s="1" t="s">
        <v>123</v>
      </c>
      <c r="H27" s="13">
        <f>IF(G27="Mix",'Growth Factors'!$N$7,(IF(G27="Oil",'Growth Factors'!$E$7,'Growth Factors'!$K$7)))</f>
        <v>0.15686781820291032</v>
      </c>
      <c r="I27" s="23">
        <f>IF(G27="Mix",'Growth Factors'!$O$7,(IF(G27="Oil",'Growth Factors'!$F$7,'Growth Factors'!$L$7)))</f>
        <v>0.42947166600434089</v>
      </c>
      <c r="J27" s="23">
        <f>IF(G27="Mix",'Growth Factors'!$P$7,(IF(G27="Oil",'Growth Factors'!$G$7,'Growth Factors'!$M$7)))</f>
        <v>8.6691922351452653E-3</v>
      </c>
      <c r="K27" s="23">
        <f>IF(G27="Mix",'Growth Factors'!$N$12,(IF(G27="Oil",'Growth Factors'!$E$12,'Growth Factors'!$K$12)))</f>
        <v>0.17780496801595774</v>
      </c>
      <c r="L27" s="23">
        <f>IF(G27="Mix",'Growth Factors'!$O$12,(IF(G27="Oil",'Growth Factors'!$F$12,'Growth Factors'!$L$12)))</f>
        <v>0.6045838882858261</v>
      </c>
      <c r="M27" s="23">
        <f>IF(G27="Mix",'Growth Factors'!$P$12,(IF(G27="Oil",'Growth Factors'!$G$12,'Growth Factors'!$M$12)))</f>
        <v>-1.4829342437752569E-2</v>
      </c>
      <c r="N27" s="24" t="str">
        <f>VLOOKUP(A27,'Part 50 Counties'!$A$2:$B$34,2)</f>
        <v>Yes</v>
      </c>
      <c r="O27" s="25">
        <f>(IF(N27="No",0,(IF(D27="CO2",0,(VLOOKUP(F27,'Rule Reductions'!$C$2:$E$75,2,FALSE))))))</f>
        <v>0</v>
      </c>
      <c r="P27" s="25">
        <f>(IF(N27="No",0,(IF(D27="CO2",0,(VLOOKUP(F27,'Rule Reductions'!$C$2:$E$75,3,FALSE))))))</f>
        <v>0</v>
      </c>
      <c r="Q27" s="22">
        <f t="shared" si="0"/>
        <v>405.53977746842844</v>
      </c>
      <c r="R27" s="22">
        <f t="shared" si="1"/>
        <v>501.10100065653785</v>
      </c>
      <c r="S27" s="22">
        <f t="shared" si="2"/>
        <v>353.58877939376941</v>
      </c>
      <c r="T27" s="22">
        <f t="shared" si="3"/>
        <v>412.87929106056561</v>
      </c>
      <c r="U27" s="22">
        <f t="shared" si="4"/>
        <v>562.48655442390839</v>
      </c>
      <c r="V27" s="22">
        <f t="shared" si="5"/>
        <v>345.35137286198045</v>
      </c>
    </row>
    <row r="28" spans="1:22" x14ac:dyDescent="0.25">
      <c r="A28" s="1" t="s">
        <v>49</v>
      </c>
      <c r="B28" s="1" t="s">
        <v>45</v>
      </c>
      <c r="C28" s="1" t="s">
        <v>32</v>
      </c>
      <c r="D28" s="1" t="s">
        <v>23</v>
      </c>
      <c r="E28" s="3">
        <v>0</v>
      </c>
      <c r="F28" s="1" t="s">
        <v>32</v>
      </c>
      <c r="G28" s="1" t="s">
        <v>123</v>
      </c>
      <c r="H28" s="13">
        <f>IF(G28="Mix",'Growth Factors'!$N$7,(IF(G28="Oil",'Growth Factors'!$E$7,'Growth Factors'!$K$7)))</f>
        <v>0.15686781820291032</v>
      </c>
      <c r="I28" s="23">
        <f>IF(G28="Mix",'Growth Factors'!$O$7,(IF(G28="Oil",'Growth Factors'!$F$7,'Growth Factors'!$L$7)))</f>
        <v>0.42947166600434089</v>
      </c>
      <c r="J28" s="23">
        <f>IF(G28="Mix",'Growth Factors'!$P$7,(IF(G28="Oil",'Growth Factors'!$G$7,'Growth Factors'!$M$7)))</f>
        <v>8.6691922351452653E-3</v>
      </c>
      <c r="K28" s="23">
        <f>IF(G28="Mix",'Growth Factors'!$N$12,(IF(G28="Oil",'Growth Factors'!$E$12,'Growth Factors'!$K$12)))</f>
        <v>0.17780496801595774</v>
      </c>
      <c r="L28" s="23">
        <f>IF(G28="Mix",'Growth Factors'!$O$12,(IF(G28="Oil",'Growth Factors'!$F$12,'Growth Factors'!$L$12)))</f>
        <v>0.6045838882858261</v>
      </c>
      <c r="M28" s="23">
        <f>IF(G28="Mix",'Growth Factors'!$P$12,(IF(G28="Oil",'Growth Factors'!$G$12,'Growth Factors'!$M$12)))</f>
        <v>-1.4829342437752569E-2</v>
      </c>
      <c r="N28" s="24" t="str">
        <f>VLOOKUP(A28,'Part 50 Counties'!$A$2:$B$34,2)</f>
        <v>No</v>
      </c>
      <c r="O28" s="25">
        <f>(IF(N28="No",0,(IF(D28="CO2",0,(VLOOKUP(F28,'Rule Reductions'!$C$2:$E$75,2,FALSE))))))</f>
        <v>0</v>
      </c>
      <c r="P28" s="25">
        <f>(IF(N28="No",0,(IF(D28="CO2",0,(VLOOKUP(F28,'Rule Reductions'!$C$2:$E$75,3,FALSE))))))</f>
        <v>0</v>
      </c>
      <c r="Q28" s="22">
        <f t="shared" si="0"/>
        <v>0</v>
      </c>
      <c r="R28" s="22">
        <f t="shared" si="1"/>
        <v>0</v>
      </c>
      <c r="S28" s="22">
        <f t="shared" si="2"/>
        <v>0</v>
      </c>
      <c r="T28" s="22">
        <f t="shared" si="3"/>
        <v>0</v>
      </c>
      <c r="U28" s="22">
        <f t="shared" si="4"/>
        <v>0</v>
      </c>
      <c r="V28" s="22">
        <f t="shared" si="5"/>
        <v>0</v>
      </c>
    </row>
    <row r="29" spans="1:22" x14ac:dyDescent="0.25">
      <c r="A29" s="1" t="s">
        <v>49</v>
      </c>
      <c r="B29" s="1" t="s">
        <v>45</v>
      </c>
      <c r="C29" s="1" t="s">
        <v>32</v>
      </c>
      <c r="D29" s="1" t="s">
        <v>24</v>
      </c>
      <c r="E29" s="3">
        <v>0</v>
      </c>
      <c r="F29" s="1" t="s">
        <v>32</v>
      </c>
      <c r="G29" s="1" t="s">
        <v>123</v>
      </c>
      <c r="H29" s="13">
        <f>IF(G29="Mix",'Growth Factors'!$N$7,(IF(G29="Oil",'Growth Factors'!$E$7,'Growth Factors'!$K$7)))</f>
        <v>0.15686781820291032</v>
      </c>
      <c r="I29" s="23">
        <f>IF(G29="Mix",'Growth Factors'!$O$7,(IF(G29="Oil",'Growth Factors'!$F$7,'Growth Factors'!$L$7)))</f>
        <v>0.42947166600434089</v>
      </c>
      <c r="J29" s="23">
        <f>IF(G29="Mix",'Growth Factors'!$P$7,(IF(G29="Oil",'Growth Factors'!$G$7,'Growth Factors'!$M$7)))</f>
        <v>8.6691922351452653E-3</v>
      </c>
      <c r="K29" s="23">
        <f>IF(G29="Mix",'Growth Factors'!$N$12,(IF(G29="Oil",'Growth Factors'!$E$12,'Growth Factors'!$K$12)))</f>
        <v>0.17780496801595774</v>
      </c>
      <c r="L29" s="23">
        <f>IF(G29="Mix",'Growth Factors'!$O$12,(IF(G29="Oil",'Growth Factors'!$F$12,'Growth Factors'!$L$12)))</f>
        <v>0.6045838882858261</v>
      </c>
      <c r="M29" s="23">
        <f>IF(G29="Mix",'Growth Factors'!$P$12,(IF(G29="Oil",'Growth Factors'!$G$12,'Growth Factors'!$M$12)))</f>
        <v>-1.4829342437752569E-2</v>
      </c>
      <c r="N29" s="24" t="str">
        <f>VLOOKUP(A29,'Part 50 Counties'!$A$2:$B$34,2)</f>
        <v>No</v>
      </c>
      <c r="O29" s="25">
        <f>(IF(N29="No",0,(IF(D29="CO2",0,(VLOOKUP(F29,'Rule Reductions'!$C$2:$E$75,2,FALSE))))))</f>
        <v>0</v>
      </c>
      <c r="P29" s="25">
        <f>(IF(N29="No",0,(IF(D29="CO2",0,(VLOOKUP(F29,'Rule Reductions'!$C$2:$E$75,3,FALSE))))))</f>
        <v>0</v>
      </c>
      <c r="Q29" s="22">
        <f t="shared" si="0"/>
        <v>0</v>
      </c>
      <c r="R29" s="22">
        <f t="shared" si="1"/>
        <v>0</v>
      </c>
      <c r="S29" s="22">
        <f t="shared" si="2"/>
        <v>0</v>
      </c>
      <c r="T29" s="22">
        <f t="shared" si="3"/>
        <v>0</v>
      </c>
      <c r="U29" s="22">
        <f t="shared" si="4"/>
        <v>0</v>
      </c>
      <c r="V29" s="22">
        <f t="shared" si="5"/>
        <v>0</v>
      </c>
    </row>
    <row r="30" spans="1:22" x14ac:dyDescent="0.25">
      <c r="A30" s="1" t="s">
        <v>39</v>
      </c>
      <c r="B30" s="1" t="s">
        <v>16</v>
      </c>
      <c r="C30" s="1" t="s">
        <v>6</v>
      </c>
      <c r="D30" s="1" t="s">
        <v>23</v>
      </c>
      <c r="E30" s="3">
        <v>0</v>
      </c>
      <c r="F30" s="1" t="s">
        <v>6</v>
      </c>
      <c r="G30" s="1" t="s">
        <v>101</v>
      </c>
      <c r="H30" s="13">
        <f>IF(G30="Mix",'Growth Factors'!$N$7,(IF(G30="Oil",'Growth Factors'!$E$7,'Growth Factors'!$K$7)))</f>
        <v>8.9570562775409979E-2</v>
      </c>
      <c r="I30" s="23">
        <f>IF(G30="Mix",'Growth Factors'!$O$7,(IF(G30="Oil",'Growth Factors'!$F$7,'Growth Factors'!$L$7)))</f>
        <v>0.14741463403243865</v>
      </c>
      <c r="J30" s="23">
        <f>IF(G30="Mix",'Growth Factors'!$P$7,(IF(G30="Oil",'Growth Factors'!$G$7,'Growth Factors'!$M$7)))</f>
        <v>-9.7846340250338504E-3</v>
      </c>
      <c r="K30" s="23">
        <f>IF(G30="Mix",'Growth Factors'!$N$12,(IF(G30="Oil",'Growth Factors'!$E$12,'Growth Factors'!$K$12)))</f>
        <v>0.12354040091572198</v>
      </c>
      <c r="L30" s="23">
        <f>IF(G30="Mix",'Growth Factors'!$O$12,(IF(G30="Oil",'Growth Factors'!$F$12,'Growth Factors'!$L$12)))</f>
        <v>0.23183776999580308</v>
      </c>
      <c r="M30" s="23">
        <f>IF(G30="Mix",'Growth Factors'!$P$12,(IF(G30="Oil",'Growth Factors'!$G$12,'Growth Factors'!$M$12)))</f>
        <v>2.7241294693957304E-2</v>
      </c>
      <c r="N30" s="24" t="str">
        <f>VLOOKUP(A30,'Part 50 Counties'!$A$2:$B$34,2)</f>
        <v>Yes</v>
      </c>
      <c r="O30" s="25">
        <f>(IF(N30="No",0,(IF(D30="CO2",0,(VLOOKUP(F30,'Rule Reductions'!$C$2:$E$75,2,FALSE))))))</f>
        <v>0.5129999999999999</v>
      </c>
      <c r="P30" s="25">
        <f>(IF(N30="No",0,(IF(D30="CO2",0,(VLOOKUP(F30,'Rule Reductions'!$C$2:$E$75,3,FALSE))))))</f>
        <v>0.5129999999999999</v>
      </c>
      <c r="Q30" s="22">
        <f t="shared" si="0"/>
        <v>0</v>
      </c>
      <c r="R30" s="22">
        <f t="shared" si="1"/>
        <v>0</v>
      </c>
      <c r="S30" s="22">
        <f t="shared" si="2"/>
        <v>0</v>
      </c>
      <c r="T30" s="22">
        <f t="shared" si="3"/>
        <v>0</v>
      </c>
      <c r="U30" s="22">
        <f t="shared" si="4"/>
        <v>0</v>
      </c>
      <c r="V30" s="22">
        <f t="shared" si="5"/>
        <v>0</v>
      </c>
    </row>
    <row r="31" spans="1:22" x14ac:dyDescent="0.25">
      <c r="A31" s="1" t="s">
        <v>39</v>
      </c>
      <c r="B31" s="1" t="s">
        <v>16</v>
      </c>
      <c r="C31" s="1" t="s">
        <v>6</v>
      </c>
      <c r="D31" s="1" t="s">
        <v>24</v>
      </c>
      <c r="E31" s="3">
        <v>0</v>
      </c>
      <c r="F31" s="1" t="s">
        <v>6</v>
      </c>
      <c r="G31" s="1" t="s">
        <v>101</v>
      </c>
      <c r="H31" s="13">
        <f>IF(G31="Mix",'Growth Factors'!$N$7,(IF(G31="Oil",'Growth Factors'!$E$7,'Growth Factors'!$K$7)))</f>
        <v>8.9570562775409979E-2</v>
      </c>
      <c r="I31" s="23">
        <f>IF(G31="Mix",'Growth Factors'!$O$7,(IF(G31="Oil",'Growth Factors'!$F$7,'Growth Factors'!$L$7)))</f>
        <v>0.14741463403243865</v>
      </c>
      <c r="J31" s="23">
        <f>IF(G31="Mix",'Growth Factors'!$P$7,(IF(G31="Oil",'Growth Factors'!$G$7,'Growth Factors'!$M$7)))</f>
        <v>-9.7846340250338504E-3</v>
      </c>
      <c r="K31" s="23">
        <f>IF(G31="Mix",'Growth Factors'!$N$12,(IF(G31="Oil",'Growth Factors'!$E$12,'Growth Factors'!$K$12)))</f>
        <v>0.12354040091572198</v>
      </c>
      <c r="L31" s="23">
        <f>IF(G31="Mix",'Growth Factors'!$O$12,(IF(G31="Oil",'Growth Factors'!$F$12,'Growth Factors'!$L$12)))</f>
        <v>0.23183776999580308</v>
      </c>
      <c r="M31" s="23">
        <f>IF(G31="Mix",'Growth Factors'!$P$12,(IF(G31="Oil",'Growth Factors'!$G$12,'Growth Factors'!$M$12)))</f>
        <v>2.7241294693957304E-2</v>
      </c>
      <c r="N31" s="24" t="str">
        <f>VLOOKUP(A31,'Part 50 Counties'!$A$2:$B$34,2)</f>
        <v>Yes</v>
      </c>
      <c r="O31" s="25">
        <f>(IF(N31="No",0,(IF(D31="CO2",0,(VLOOKUP(F31,'Rule Reductions'!$C$2:$E$75,2,FALSE))))))</f>
        <v>0</v>
      </c>
      <c r="P31" s="25">
        <f>(IF(N31="No",0,(IF(D31="CO2",0,(VLOOKUP(F31,'Rule Reductions'!$C$2:$E$75,3,FALSE))))))</f>
        <v>0</v>
      </c>
      <c r="Q31" s="22">
        <f t="shared" si="0"/>
        <v>0</v>
      </c>
      <c r="R31" s="22">
        <f t="shared" si="1"/>
        <v>0</v>
      </c>
      <c r="S31" s="22">
        <f t="shared" si="2"/>
        <v>0</v>
      </c>
      <c r="T31" s="22">
        <f t="shared" si="3"/>
        <v>0</v>
      </c>
      <c r="U31" s="22">
        <f t="shared" si="4"/>
        <v>0</v>
      </c>
      <c r="V31" s="22">
        <f t="shared" si="5"/>
        <v>0</v>
      </c>
    </row>
    <row r="32" spans="1:22" x14ac:dyDescent="0.25">
      <c r="A32" s="1" t="s">
        <v>39</v>
      </c>
      <c r="B32" s="1" t="s">
        <v>34</v>
      </c>
      <c r="C32" s="1" t="s">
        <v>6</v>
      </c>
      <c r="D32" s="1" t="s">
        <v>23</v>
      </c>
      <c r="E32" s="2">
        <v>37</v>
      </c>
      <c r="F32" s="1" t="s">
        <v>6</v>
      </c>
      <c r="G32" s="1" t="s">
        <v>101</v>
      </c>
      <c r="H32" s="13">
        <f>IF(G32="Mix",'Growth Factors'!$N$7,(IF(G32="Oil",'Growth Factors'!$E$7,'Growth Factors'!$K$7)))</f>
        <v>8.9570562775409979E-2</v>
      </c>
      <c r="I32" s="23">
        <f>IF(G32="Mix",'Growth Factors'!$O$7,(IF(G32="Oil",'Growth Factors'!$F$7,'Growth Factors'!$L$7)))</f>
        <v>0.14741463403243865</v>
      </c>
      <c r="J32" s="23">
        <f>IF(G32="Mix",'Growth Factors'!$P$7,(IF(G32="Oil",'Growth Factors'!$G$7,'Growth Factors'!$M$7)))</f>
        <v>-9.7846340250338504E-3</v>
      </c>
      <c r="K32" s="23">
        <f>IF(G32="Mix",'Growth Factors'!$N$12,(IF(G32="Oil",'Growth Factors'!$E$12,'Growth Factors'!$K$12)))</f>
        <v>0.12354040091572198</v>
      </c>
      <c r="L32" s="23">
        <f>IF(G32="Mix",'Growth Factors'!$O$12,(IF(G32="Oil",'Growth Factors'!$F$12,'Growth Factors'!$L$12)))</f>
        <v>0.23183776999580308</v>
      </c>
      <c r="M32" s="23">
        <f>IF(G32="Mix",'Growth Factors'!$P$12,(IF(G32="Oil",'Growth Factors'!$G$12,'Growth Factors'!$M$12)))</f>
        <v>2.7241294693957304E-2</v>
      </c>
      <c r="N32" s="24" t="str">
        <f>VLOOKUP(A32,'Part 50 Counties'!$A$2:$B$34,2)</f>
        <v>Yes</v>
      </c>
      <c r="O32" s="25">
        <f>(IF(N32="No",0,(IF(D32="CO2",0,(VLOOKUP(F32,'Rule Reductions'!$C$2:$E$75,2,FALSE))))))</f>
        <v>0.5129999999999999</v>
      </c>
      <c r="P32" s="25">
        <f>(IF(N32="No",0,(IF(D32="CO2",0,(VLOOKUP(F32,'Rule Reductions'!$C$2:$E$75,3,FALSE))))))</f>
        <v>0.5129999999999999</v>
      </c>
      <c r="Q32" s="22">
        <f t="shared" si="0"/>
        <v>19.632971970650114</v>
      </c>
      <c r="R32" s="22">
        <f t="shared" si="1"/>
        <v>20.675264290630516</v>
      </c>
      <c r="S32" s="22">
        <f t="shared" si="2"/>
        <v>17.842690679502919</v>
      </c>
      <c r="T32" s="22">
        <f t="shared" si="3"/>
        <v>20.2450744841004</v>
      </c>
      <c r="U32" s="22">
        <f t="shared" si="4"/>
        <v>22.196484777554382</v>
      </c>
      <c r="V32" s="22">
        <f t="shared" si="5"/>
        <v>18.509860889090419</v>
      </c>
    </row>
    <row r="33" spans="1:22" x14ac:dyDescent="0.25">
      <c r="A33" s="1" t="s">
        <v>39</v>
      </c>
      <c r="B33" s="1" t="s">
        <v>34</v>
      </c>
      <c r="C33" s="1" t="s">
        <v>6</v>
      </c>
      <c r="D33" s="1" t="s">
        <v>24</v>
      </c>
      <c r="E33" s="6">
        <v>1.2</v>
      </c>
      <c r="F33" s="1" t="s">
        <v>6</v>
      </c>
      <c r="G33" s="1" t="s">
        <v>101</v>
      </c>
      <c r="H33" s="13">
        <f>IF(G33="Mix",'Growth Factors'!$N$7,(IF(G33="Oil",'Growth Factors'!$E$7,'Growth Factors'!$K$7)))</f>
        <v>8.9570562775409979E-2</v>
      </c>
      <c r="I33" s="23">
        <f>IF(G33="Mix",'Growth Factors'!$O$7,(IF(G33="Oil",'Growth Factors'!$F$7,'Growth Factors'!$L$7)))</f>
        <v>0.14741463403243865</v>
      </c>
      <c r="J33" s="23">
        <f>IF(G33="Mix",'Growth Factors'!$P$7,(IF(G33="Oil",'Growth Factors'!$G$7,'Growth Factors'!$M$7)))</f>
        <v>-9.7846340250338504E-3</v>
      </c>
      <c r="K33" s="23">
        <f>IF(G33="Mix",'Growth Factors'!$N$12,(IF(G33="Oil",'Growth Factors'!$E$12,'Growth Factors'!$K$12)))</f>
        <v>0.12354040091572198</v>
      </c>
      <c r="L33" s="23">
        <f>IF(G33="Mix",'Growth Factors'!$O$12,(IF(G33="Oil",'Growth Factors'!$F$12,'Growth Factors'!$L$12)))</f>
        <v>0.23183776999580308</v>
      </c>
      <c r="M33" s="23">
        <f>IF(G33="Mix",'Growth Factors'!$P$12,(IF(G33="Oil",'Growth Factors'!$G$12,'Growth Factors'!$M$12)))</f>
        <v>2.7241294693957304E-2</v>
      </c>
      <c r="N33" s="24" t="str">
        <f>VLOOKUP(A33,'Part 50 Counties'!$A$2:$B$34,2)</f>
        <v>Yes</v>
      </c>
      <c r="O33" s="25">
        <f>(IF(N33="No",0,(IF(D33="CO2",0,(VLOOKUP(F33,'Rule Reductions'!$C$2:$E$75,2,FALSE))))))</f>
        <v>0</v>
      </c>
      <c r="P33" s="25">
        <f>(IF(N33="No",0,(IF(D33="CO2",0,(VLOOKUP(F33,'Rule Reductions'!$C$2:$E$75,3,FALSE))))))</f>
        <v>0</v>
      </c>
      <c r="Q33" s="22">
        <f t="shared" si="0"/>
        <v>1.3074846753304918</v>
      </c>
      <c r="R33" s="22">
        <f t="shared" si="1"/>
        <v>1.3768975608389264</v>
      </c>
      <c r="S33" s="22">
        <f t="shared" si="2"/>
        <v>1.1882584391699593</v>
      </c>
      <c r="T33" s="22">
        <f t="shared" si="3"/>
        <v>1.3482484810988662</v>
      </c>
      <c r="U33" s="22">
        <f t="shared" si="4"/>
        <v>1.4782053239949637</v>
      </c>
      <c r="V33" s="22">
        <f t="shared" si="5"/>
        <v>1.2326895536327487</v>
      </c>
    </row>
    <row r="34" spans="1:22" x14ac:dyDescent="0.25">
      <c r="A34" s="1" t="s">
        <v>39</v>
      </c>
      <c r="B34" s="1" t="s">
        <v>45</v>
      </c>
      <c r="C34" s="1" t="s">
        <v>6</v>
      </c>
      <c r="D34" s="1" t="s">
        <v>23</v>
      </c>
      <c r="E34" s="3">
        <v>0</v>
      </c>
      <c r="F34" s="1" t="s">
        <v>6</v>
      </c>
      <c r="G34" s="1" t="s">
        <v>101</v>
      </c>
      <c r="H34" s="13">
        <f>IF(G34="Mix",'Growth Factors'!$N$7,(IF(G34="Oil",'Growth Factors'!$E$7,'Growth Factors'!$K$7)))</f>
        <v>8.9570562775409979E-2</v>
      </c>
      <c r="I34" s="23">
        <f>IF(G34="Mix",'Growth Factors'!$O$7,(IF(G34="Oil",'Growth Factors'!$F$7,'Growth Factors'!$L$7)))</f>
        <v>0.14741463403243865</v>
      </c>
      <c r="J34" s="23">
        <f>IF(G34="Mix",'Growth Factors'!$P$7,(IF(G34="Oil",'Growth Factors'!$G$7,'Growth Factors'!$M$7)))</f>
        <v>-9.7846340250338504E-3</v>
      </c>
      <c r="K34" s="23">
        <f>IF(G34="Mix",'Growth Factors'!$N$12,(IF(G34="Oil",'Growth Factors'!$E$12,'Growth Factors'!$K$12)))</f>
        <v>0.12354040091572198</v>
      </c>
      <c r="L34" s="23">
        <f>IF(G34="Mix",'Growth Factors'!$O$12,(IF(G34="Oil",'Growth Factors'!$F$12,'Growth Factors'!$L$12)))</f>
        <v>0.23183776999580308</v>
      </c>
      <c r="M34" s="23">
        <f>IF(G34="Mix",'Growth Factors'!$P$12,(IF(G34="Oil",'Growth Factors'!$G$12,'Growth Factors'!$M$12)))</f>
        <v>2.7241294693957304E-2</v>
      </c>
      <c r="N34" s="24" t="str">
        <f>VLOOKUP(A34,'Part 50 Counties'!$A$2:$B$34,2)</f>
        <v>Yes</v>
      </c>
      <c r="O34" s="25">
        <f>(IF(N34="No",0,(IF(D34="CO2",0,(VLOOKUP(F34,'Rule Reductions'!$C$2:$E$75,2,FALSE))))))</f>
        <v>0.5129999999999999</v>
      </c>
      <c r="P34" s="25">
        <f>(IF(N34="No",0,(IF(D34="CO2",0,(VLOOKUP(F34,'Rule Reductions'!$C$2:$E$75,3,FALSE))))))</f>
        <v>0.5129999999999999</v>
      </c>
      <c r="Q34" s="22">
        <f t="shared" si="0"/>
        <v>0</v>
      </c>
      <c r="R34" s="22">
        <f t="shared" si="1"/>
        <v>0</v>
      </c>
      <c r="S34" s="22">
        <f t="shared" si="2"/>
        <v>0</v>
      </c>
      <c r="T34" s="22">
        <f t="shared" si="3"/>
        <v>0</v>
      </c>
      <c r="U34" s="22">
        <f t="shared" si="4"/>
        <v>0</v>
      </c>
      <c r="V34" s="22">
        <f t="shared" si="5"/>
        <v>0</v>
      </c>
    </row>
    <row r="35" spans="1:22" x14ac:dyDescent="0.25">
      <c r="A35" s="1" t="s">
        <v>39</v>
      </c>
      <c r="B35" s="1" t="s">
        <v>45</v>
      </c>
      <c r="C35" s="1" t="s">
        <v>6</v>
      </c>
      <c r="D35" s="1" t="s">
        <v>24</v>
      </c>
      <c r="E35" s="3">
        <v>0</v>
      </c>
      <c r="F35" s="1" t="s">
        <v>6</v>
      </c>
      <c r="G35" s="1" t="s">
        <v>101</v>
      </c>
      <c r="H35" s="13">
        <f>IF(G35="Mix",'Growth Factors'!$N$7,(IF(G35="Oil",'Growth Factors'!$E$7,'Growth Factors'!$K$7)))</f>
        <v>8.9570562775409979E-2</v>
      </c>
      <c r="I35" s="23">
        <f>IF(G35="Mix",'Growth Factors'!$O$7,(IF(G35="Oil",'Growth Factors'!$F$7,'Growth Factors'!$L$7)))</f>
        <v>0.14741463403243865</v>
      </c>
      <c r="J35" s="23">
        <f>IF(G35="Mix",'Growth Factors'!$P$7,(IF(G35="Oil",'Growth Factors'!$G$7,'Growth Factors'!$M$7)))</f>
        <v>-9.7846340250338504E-3</v>
      </c>
      <c r="K35" s="23">
        <f>IF(G35="Mix",'Growth Factors'!$N$12,(IF(G35="Oil",'Growth Factors'!$E$12,'Growth Factors'!$K$12)))</f>
        <v>0.12354040091572198</v>
      </c>
      <c r="L35" s="23">
        <f>IF(G35="Mix",'Growth Factors'!$O$12,(IF(G35="Oil",'Growth Factors'!$F$12,'Growth Factors'!$L$12)))</f>
        <v>0.23183776999580308</v>
      </c>
      <c r="M35" s="23">
        <f>IF(G35="Mix",'Growth Factors'!$P$12,(IF(G35="Oil",'Growth Factors'!$G$12,'Growth Factors'!$M$12)))</f>
        <v>2.7241294693957304E-2</v>
      </c>
      <c r="N35" s="24" t="str">
        <f>VLOOKUP(A35,'Part 50 Counties'!$A$2:$B$34,2)</f>
        <v>Yes</v>
      </c>
      <c r="O35" s="25">
        <f>(IF(N35="No",0,(IF(D35="CO2",0,(VLOOKUP(F35,'Rule Reductions'!$C$2:$E$75,2,FALSE))))))</f>
        <v>0</v>
      </c>
      <c r="P35" s="25">
        <f>(IF(N35="No",0,(IF(D35="CO2",0,(VLOOKUP(F35,'Rule Reductions'!$C$2:$E$75,3,FALSE))))))</f>
        <v>0</v>
      </c>
      <c r="Q35" s="22">
        <f t="shared" si="0"/>
        <v>0</v>
      </c>
      <c r="R35" s="22">
        <f t="shared" si="1"/>
        <v>0</v>
      </c>
      <c r="S35" s="22">
        <f t="shared" si="2"/>
        <v>0</v>
      </c>
      <c r="T35" s="22">
        <f t="shared" si="3"/>
        <v>0</v>
      </c>
      <c r="U35" s="22">
        <f t="shared" si="4"/>
        <v>0</v>
      </c>
      <c r="V35" s="22">
        <f t="shared" si="5"/>
        <v>0</v>
      </c>
    </row>
    <row r="36" spans="1:22" x14ac:dyDescent="0.25">
      <c r="A36" s="1" t="s">
        <v>39</v>
      </c>
      <c r="B36" s="1" t="s">
        <v>35</v>
      </c>
      <c r="C36" s="1" t="s">
        <v>6</v>
      </c>
      <c r="D36" s="1" t="s">
        <v>23</v>
      </c>
      <c r="E36" s="2">
        <v>143.47</v>
      </c>
      <c r="F36" s="1" t="s">
        <v>6</v>
      </c>
      <c r="G36" s="1" t="s">
        <v>101</v>
      </c>
      <c r="H36" s="13">
        <f>IF(G36="Mix",'Growth Factors'!$N$7,(IF(G36="Oil",'Growth Factors'!$E$7,'Growth Factors'!$K$7)))</f>
        <v>8.9570562775409979E-2</v>
      </c>
      <c r="I36" s="23">
        <f>IF(G36="Mix",'Growth Factors'!$O$7,(IF(G36="Oil",'Growth Factors'!$F$7,'Growth Factors'!$L$7)))</f>
        <v>0.14741463403243865</v>
      </c>
      <c r="J36" s="23">
        <f>IF(G36="Mix",'Growth Factors'!$P$7,(IF(G36="Oil",'Growth Factors'!$G$7,'Growth Factors'!$M$7)))</f>
        <v>-9.7846340250338504E-3</v>
      </c>
      <c r="K36" s="23">
        <f>IF(G36="Mix",'Growth Factors'!$N$12,(IF(G36="Oil",'Growth Factors'!$E$12,'Growth Factors'!$K$12)))</f>
        <v>0.12354040091572198</v>
      </c>
      <c r="L36" s="23">
        <f>IF(G36="Mix",'Growth Factors'!$O$12,(IF(G36="Oil",'Growth Factors'!$F$12,'Growth Factors'!$L$12)))</f>
        <v>0.23183776999580308</v>
      </c>
      <c r="M36" s="23">
        <f>IF(G36="Mix",'Growth Factors'!$P$12,(IF(G36="Oil",'Growth Factors'!$G$12,'Growth Factors'!$M$12)))</f>
        <v>2.7241294693957304E-2</v>
      </c>
      <c r="N36" s="24" t="str">
        <f>VLOOKUP(A36,'Part 50 Counties'!$A$2:$B$34,2)</f>
        <v>Yes</v>
      </c>
      <c r="O36" s="25">
        <f>(IF(N36="No",0,(IF(D36="CO2",0,(VLOOKUP(F36,'Rule Reductions'!$C$2:$E$75,2,FALSE))))))</f>
        <v>0.5129999999999999</v>
      </c>
      <c r="P36" s="25">
        <f>(IF(N36="No",0,(IF(D36="CO2",0,(VLOOKUP(F36,'Rule Reductions'!$C$2:$E$75,3,FALSE))))))</f>
        <v>0.5129999999999999</v>
      </c>
      <c r="Q36" s="22">
        <f t="shared" si="0"/>
        <v>76.128175368356011</v>
      </c>
      <c r="R36" s="22">
        <f t="shared" si="1"/>
        <v>80.169734264236766</v>
      </c>
      <c r="S36" s="22">
        <f t="shared" si="2"/>
        <v>69.186238696980638</v>
      </c>
      <c r="T36" s="22">
        <f t="shared" si="3"/>
        <v>78.501644222537408</v>
      </c>
      <c r="U36" s="22">
        <f t="shared" si="4"/>
        <v>86.068369487452088</v>
      </c>
      <c r="V36" s="22">
        <f t="shared" si="5"/>
        <v>71.773236263724399</v>
      </c>
    </row>
    <row r="37" spans="1:22" x14ac:dyDescent="0.25">
      <c r="A37" s="1" t="s">
        <v>39</v>
      </c>
      <c r="B37" s="1" t="s">
        <v>35</v>
      </c>
      <c r="C37" s="1" t="s">
        <v>6</v>
      </c>
      <c r="D37" s="1" t="s">
        <v>24</v>
      </c>
      <c r="E37" s="6">
        <v>4.0999999999999996</v>
      </c>
      <c r="F37" s="1" t="s">
        <v>6</v>
      </c>
      <c r="G37" s="1" t="s">
        <v>101</v>
      </c>
      <c r="H37" s="13">
        <f>IF(G37="Mix",'Growth Factors'!$N$7,(IF(G37="Oil",'Growth Factors'!$E$7,'Growth Factors'!$K$7)))</f>
        <v>8.9570562775409979E-2</v>
      </c>
      <c r="I37" s="23">
        <f>IF(G37="Mix",'Growth Factors'!$O$7,(IF(G37="Oil",'Growth Factors'!$F$7,'Growth Factors'!$L$7)))</f>
        <v>0.14741463403243865</v>
      </c>
      <c r="J37" s="23">
        <f>IF(G37="Mix",'Growth Factors'!$P$7,(IF(G37="Oil",'Growth Factors'!$G$7,'Growth Factors'!$M$7)))</f>
        <v>-9.7846340250338504E-3</v>
      </c>
      <c r="K37" s="23">
        <f>IF(G37="Mix",'Growth Factors'!$N$12,(IF(G37="Oil",'Growth Factors'!$E$12,'Growth Factors'!$K$12)))</f>
        <v>0.12354040091572198</v>
      </c>
      <c r="L37" s="23">
        <f>IF(G37="Mix",'Growth Factors'!$O$12,(IF(G37="Oil",'Growth Factors'!$F$12,'Growth Factors'!$L$12)))</f>
        <v>0.23183776999580308</v>
      </c>
      <c r="M37" s="23">
        <f>IF(G37="Mix",'Growth Factors'!$P$12,(IF(G37="Oil",'Growth Factors'!$G$12,'Growth Factors'!$M$12)))</f>
        <v>2.7241294693957304E-2</v>
      </c>
      <c r="N37" s="24" t="str">
        <f>VLOOKUP(A37,'Part 50 Counties'!$A$2:$B$34,2)</f>
        <v>Yes</v>
      </c>
      <c r="O37" s="25">
        <f>(IF(N37="No",0,(IF(D37="CO2",0,(VLOOKUP(F37,'Rule Reductions'!$C$2:$E$75,2,FALSE))))))</f>
        <v>0</v>
      </c>
      <c r="P37" s="25">
        <f>(IF(N37="No",0,(IF(D37="CO2",0,(VLOOKUP(F37,'Rule Reductions'!$C$2:$E$75,3,FALSE))))))</f>
        <v>0</v>
      </c>
      <c r="Q37" s="22">
        <f t="shared" si="0"/>
        <v>4.467239307379181</v>
      </c>
      <c r="R37" s="22">
        <f t="shared" si="1"/>
        <v>4.7043999995329981</v>
      </c>
      <c r="S37" s="22">
        <f t="shared" si="2"/>
        <v>4.0598830004973614</v>
      </c>
      <c r="T37" s="22">
        <f t="shared" si="3"/>
        <v>4.6065156437544594</v>
      </c>
      <c r="U37" s="22">
        <f t="shared" si="4"/>
        <v>5.050534856982793</v>
      </c>
      <c r="V37" s="22">
        <f t="shared" si="5"/>
        <v>4.2116893082452247</v>
      </c>
    </row>
    <row r="38" spans="1:22" x14ac:dyDescent="0.25">
      <c r="A38" s="1" t="s">
        <v>46</v>
      </c>
      <c r="B38" s="1" t="s">
        <v>16</v>
      </c>
      <c r="C38" s="1" t="s">
        <v>6</v>
      </c>
      <c r="D38" s="1" t="s">
        <v>23</v>
      </c>
      <c r="E38" s="6">
        <v>3.32075471698113</v>
      </c>
      <c r="F38" s="1" t="s">
        <v>6</v>
      </c>
      <c r="G38" s="1" t="s">
        <v>101</v>
      </c>
      <c r="H38" s="13">
        <f>IF(G38="Mix",'Growth Factors'!$N$7,(IF(G38="Oil",'Growth Factors'!$E$7,'Growth Factors'!$K$7)))</f>
        <v>8.9570562775409979E-2</v>
      </c>
      <c r="I38" s="23">
        <f>IF(G38="Mix",'Growth Factors'!$O$7,(IF(G38="Oil",'Growth Factors'!$F$7,'Growth Factors'!$L$7)))</f>
        <v>0.14741463403243865</v>
      </c>
      <c r="J38" s="23">
        <f>IF(G38="Mix",'Growth Factors'!$P$7,(IF(G38="Oil",'Growth Factors'!$G$7,'Growth Factors'!$M$7)))</f>
        <v>-9.7846340250338504E-3</v>
      </c>
      <c r="K38" s="23">
        <f>IF(G38="Mix",'Growth Factors'!$N$12,(IF(G38="Oil",'Growth Factors'!$E$12,'Growth Factors'!$K$12)))</f>
        <v>0.12354040091572198</v>
      </c>
      <c r="L38" s="23">
        <f>IF(G38="Mix",'Growth Factors'!$O$12,(IF(G38="Oil",'Growth Factors'!$F$12,'Growth Factors'!$L$12)))</f>
        <v>0.23183776999580308</v>
      </c>
      <c r="M38" s="23">
        <f>IF(G38="Mix",'Growth Factors'!$P$12,(IF(G38="Oil",'Growth Factors'!$G$12,'Growth Factors'!$M$12)))</f>
        <v>2.7241294693957304E-2</v>
      </c>
      <c r="N38" s="24" t="str">
        <f>VLOOKUP(A38,'Part 50 Counties'!$A$2:$B$34,2)</f>
        <v>No</v>
      </c>
      <c r="O38" s="25">
        <f>(IF(N38="No",0,(IF(D38="CO2",0,(VLOOKUP(F38,'Rule Reductions'!$C$2:$E$75,2,FALSE))))))</f>
        <v>0</v>
      </c>
      <c r="P38" s="25">
        <f>(IF(N38="No",0,(IF(D38="CO2",0,(VLOOKUP(F38,'Rule Reductions'!$C$2:$E$75,3,FALSE))))))</f>
        <v>0</v>
      </c>
      <c r="Q38" s="22">
        <f t="shared" si="0"/>
        <v>3.6181965858202272</v>
      </c>
      <c r="R38" s="22">
        <f t="shared" si="1"/>
        <v>3.8102825582963979</v>
      </c>
      <c r="S38" s="22">
        <f t="shared" si="2"/>
        <v>3.288262347388565</v>
      </c>
      <c r="T38" s="22">
        <f t="shared" si="3"/>
        <v>3.7310020860597537</v>
      </c>
      <c r="U38" s="22">
        <f t="shared" si="4"/>
        <v>4.0906310852690799</v>
      </c>
      <c r="V38" s="22">
        <f t="shared" si="5"/>
        <v>3.4112163748327617</v>
      </c>
    </row>
    <row r="39" spans="1:22" x14ac:dyDescent="0.25">
      <c r="A39" s="1" t="s">
        <v>46</v>
      </c>
      <c r="B39" s="1" t="s">
        <v>16</v>
      </c>
      <c r="C39" s="1" t="s">
        <v>6</v>
      </c>
      <c r="D39" s="1" t="s">
        <v>24</v>
      </c>
      <c r="E39" s="4">
        <v>0.113410110599292</v>
      </c>
      <c r="F39" s="1" t="s">
        <v>6</v>
      </c>
      <c r="G39" s="1" t="s">
        <v>101</v>
      </c>
      <c r="H39" s="13">
        <f>IF(G39="Mix",'Growth Factors'!$N$7,(IF(G39="Oil",'Growth Factors'!$E$7,'Growth Factors'!$K$7)))</f>
        <v>8.9570562775409979E-2</v>
      </c>
      <c r="I39" s="23">
        <f>IF(G39="Mix",'Growth Factors'!$O$7,(IF(G39="Oil",'Growth Factors'!$F$7,'Growth Factors'!$L$7)))</f>
        <v>0.14741463403243865</v>
      </c>
      <c r="J39" s="23">
        <f>IF(G39="Mix",'Growth Factors'!$P$7,(IF(G39="Oil",'Growth Factors'!$G$7,'Growth Factors'!$M$7)))</f>
        <v>-9.7846340250338504E-3</v>
      </c>
      <c r="K39" s="23">
        <f>IF(G39="Mix",'Growth Factors'!$N$12,(IF(G39="Oil",'Growth Factors'!$E$12,'Growth Factors'!$K$12)))</f>
        <v>0.12354040091572198</v>
      </c>
      <c r="L39" s="23">
        <f>IF(G39="Mix",'Growth Factors'!$O$12,(IF(G39="Oil",'Growth Factors'!$F$12,'Growth Factors'!$L$12)))</f>
        <v>0.23183776999580308</v>
      </c>
      <c r="M39" s="23">
        <f>IF(G39="Mix",'Growth Factors'!$P$12,(IF(G39="Oil",'Growth Factors'!$G$12,'Growth Factors'!$M$12)))</f>
        <v>2.7241294693957304E-2</v>
      </c>
      <c r="N39" s="24" t="str">
        <f>VLOOKUP(A39,'Part 50 Counties'!$A$2:$B$34,2)</f>
        <v>No</v>
      </c>
      <c r="O39" s="25">
        <f>(IF(N39="No",0,(IF(D39="CO2",0,(VLOOKUP(F39,'Rule Reductions'!$C$2:$E$75,2,FALSE))))))</f>
        <v>0</v>
      </c>
      <c r="P39" s="25">
        <f>(IF(N39="No",0,(IF(D39="CO2",0,(VLOOKUP(F39,'Rule Reductions'!$C$2:$E$75,3,FALSE))))))</f>
        <v>0</v>
      </c>
      <c r="Q39" s="22">
        <f t="shared" si="0"/>
        <v>0.12356831803009208</v>
      </c>
      <c r="R39" s="22">
        <f t="shared" si="1"/>
        <v>0.13012842054886503</v>
      </c>
      <c r="S39" s="22">
        <f t="shared" si="2"/>
        <v>0.11230043417233931</v>
      </c>
      <c r="T39" s="22">
        <f t="shared" si="3"/>
        <v>0.12742084113062491</v>
      </c>
      <c r="U39" s="22">
        <f t="shared" si="4"/>
        <v>0.13970285773560925</v>
      </c>
      <c r="V39" s="22">
        <f t="shared" si="5"/>
        <v>0.11649954884340161</v>
      </c>
    </row>
    <row r="40" spans="1:22" x14ac:dyDescent="0.25">
      <c r="A40" s="1" t="s">
        <v>46</v>
      </c>
      <c r="B40" s="1" t="s">
        <v>45</v>
      </c>
      <c r="C40" s="1" t="s">
        <v>6</v>
      </c>
      <c r="D40" s="1" t="s">
        <v>23</v>
      </c>
      <c r="E40" s="3">
        <v>0</v>
      </c>
      <c r="F40" s="1" t="s">
        <v>6</v>
      </c>
      <c r="G40" s="1" t="s">
        <v>101</v>
      </c>
      <c r="H40" s="13">
        <f>IF(G40="Mix",'Growth Factors'!$N$7,(IF(G40="Oil",'Growth Factors'!$E$7,'Growth Factors'!$K$7)))</f>
        <v>8.9570562775409979E-2</v>
      </c>
      <c r="I40" s="23">
        <f>IF(G40="Mix",'Growth Factors'!$O$7,(IF(G40="Oil",'Growth Factors'!$F$7,'Growth Factors'!$L$7)))</f>
        <v>0.14741463403243865</v>
      </c>
      <c r="J40" s="23">
        <f>IF(G40="Mix",'Growth Factors'!$P$7,(IF(G40="Oil",'Growth Factors'!$G$7,'Growth Factors'!$M$7)))</f>
        <v>-9.7846340250338504E-3</v>
      </c>
      <c r="K40" s="23">
        <f>IF(G40="Mix",'Growth Factors'!$N$12,(IF(G40="Oil",'Growth Factors'!$E$12,'Growth Factors'!$K$12)))</f>
        <v>0.12354040091572198</v>
      </c>
      <c r="L40" s="23">
        <f>IF(G40="Mix",'Growth Factors'!$O$12,(IF(G40="Oil",'Growth Factors'!$F$12,'Growth Factors'!$L$12)))</f>
        <v>0.23183776999580308</v>
      </c>
      <c r="M40" s="23">
        <f>IF(G40="Mix",'Growth Factors'!$P$12,(IF(G40="Oil",'Growth Factors'!$G$12,'Growth Factors'!$M$12)))</f>
        <v>2.7241294693957304E-2</v>
      </c>
      <c r="N40" s="24" t="str">
        <f>VLOOKUP(A40,'Part 50 Counties'!$A$2:$B$34,2)</f>
        <v>No</v>
      </c>
      <c r="O40" s="25">
        <f>(IF(N40="No",0,(IF(D40="CO2",0,(VLOOKUP(F40,'Rule Reductions'!$C$2:$E$75,2,FALSE))))))</f>
        <v>0</v>
      </c>
      <c r="P40" s="25">
        <f>(IF(N40="No",0,(IF(D40="CO2",0,(VLOOKUP(F40,'Rule Reductions'!$C$2:$E$75,3,FALSE))))))</f>
        <v>0</v>
      </c>
      <c r="Q40" s="22">
        <f t="shared" si="0"/>
        <v>0</v>
      </c>
      <c r="R40" s="22">
        <f t="shared" si="1"/>
        <v>0</v>
      </c>
      <c r="S40" s="22">
        <f t="shared" si="2"/>
        <v>0</v>
      </c>
      <c r="T40" s="22">
        <f t="shared" si="3"/>
        <v>0</v>
      </c>
      <c r="U40" s="22">
        <f t="shared" si="4"/>
        <v>0</v>
      </c>
      <c r="V40" s="22">
        <f t="shared" si="5"/>
        <v>0</v>
      </c>
    </row>
    <row r="41" spans="1:22" x14ac:dyDescent="0.25">
      <c r="A41" s="1" t="s">
        <v>46</v>
      </c>
      <c r="B41" s="1" t="s">
        <v>45</v>
      </c>
      <c r="C41" s="1" t="s">
        <v>6</v>
      </c>
      <c r="D41" s="1" t="s">
        <v>24</v>
      </c>
      <c r="E41" s="3">
        <v>0</v>
      </c>
      <c r="F41" s="1" t="s">
        <v>6</v>
      </c>
      <c r="G41" s="1" t="s">
        <v>101</v>
      </c>
      <c r="H41" s="13">
        <f>IF(G41="Mix",'Growth Factors'!$N$7,(IF(G41="Oil",'Growth Factors'!$E$7,'Growth Factors'!$K$7)))</f>
        <v>8.9570562775409979E-2</v>
      </c>
      <c r="I41" s="23">
        <f>IF(G41="Mix",'Growth Factors'!$O$7,(IF(G41="Oil",'Growth Factors'!$F$7,'Growth Factors'!$L$7)))</f>
        <v>0.14741463403243865</v>
      </c>
      <c r="J41" s="23">
        <f>IF(G41="Mix",'Growth Factors'!$P$7,(IF(G41="Oil",'Growth Factors'!$G$7,'Growth Factors'!$M$7)))</f>
        <v>-9.7846340250338504E-3</v>
      </c>
      <c r="K41" s="23">
        <f>IF(G41="Mix",'Growth Factors'!$N$12,(IF(G41="Oil",'Growth Factors'!$E$12,'Growth Factors'!$K$12)))</f>
        <v>0.12354040091572198</v>
      </c>
      <c r="L41" s="23">
        <f>IF(G41="Mix",'Growth Factors'!$O$12,(IF(G41="Oil",'Growth Factors'!$F$12,'Growth Factors'!$L$12)))</f>
        <v>0.23183776999580308</v>
      </c>
      <c r="M41" s="23">
        <f>IF(G41="Mix",'Growth Factors'!$P$12,(IF(G41="Oil",'Growth Factors'!$G$12,'Growth Factors'!$M$12)))</f>
        <v>2.7241294693957304E-2</v>
      </c>
      <c r="N41" s="24" t="str">
        <f>VLOOKUP(A41,'Part 50 Counties'!$A$2:$B$34,2)</f>
        <v>No</v>
      </c>
      <c r="O41" s="25">
        <f>(IF(N41="No",0,(IF(D41="CO2",0,(VLOOKUP(F41,'Rule Reductions'!$C$2:$E$75,2,FALSE))))))</f>
        <v>0</v>
      </c>
      <c r="P41" s="25">
        <f>(IF(N41="No",0,(IF(D41="CO2",0,(VLOOKUP(F41,'Rule Reductions'!$C$2:$E$75,3,FALSE))))))</f>
        <v>0</v>
      </c>
      <c r="Q41" s="22">
        <f t="shared" si="0"/>
        <v>0</v>
      </c>
      <c r="R41" s="22">
        <f t="shared" si="1"/>
        <v>0</v>
      </c>
      <c r="S41" s="22">
        <f t="shared" si="2"/>
        <v>0</v>
      </c>
      <c r="T41" s="22">
        <f t="shared" si="3"/>
        <v>0</v>
      </c>
      <c r="U41" s="22">
        <f t="shared" si="4"/>
        <v>0</v>
      </c>
      <c r="V41" s="22">
        <f t="shared" si="5"/>
        <v>0</v>
      </c>
    </row>
    <row r="42" spans="1:22" x14ac:dyDescent="0.25">
      <c r="A42" s="1" t="s">
        <v>68</v>
      </c>
      <c r="B42" s="1" t="s">
        <v>35</v>
      </c>
      <c r="C42" s="1" t="s">
        <v>6</v>
      </c>
      <c r="D42" s="1" t="s">
        <v>23</v>
      </c>
      <c r="E42" s="2">
        <v>50.57</v>
      </c>
      <c r="F42" s="1" t="s">
        <v>6</v>
      </c>
      <c r="G42" s="1" t="s">
        <v>101</v>
      </c>
      <c r="H42" s="13">
        <f>IF(G42="Mix",'Growth Factors'!$N$7,(IF(G42="Oil",'Growth Factors'!$E$7,'Growth Factors'!$K$7)))</f>
        <v>8.9570562775409979E-2</v>
      </c>
      <c r="I42" s="23">
        <f>IF(G42="Mix",'Growth Factors'!$O$7,(IF(G42="Oil",'Growth Factors'!$F$7,'Growth Factors'!$L$7)))</f>
        <v>0.14741463403243865</v>
      </c>
      <c r="J42" s="23">
        <f>IF(G42="Mix",'Growth Factors'!$P$7,(IF(G42="Oil",'Growth Factors'!$G$7,'Growth Factors'!$M$7)))</f>
        <v>-9.7846340250338504E-3</v>
      </c>
      <c r="K42" s="23">
        <f>IF(G42="Mix",'Growth Factors'!$N$12,(IF(G42="Oil",'Growth Factors'!$E$12,'Growth Factors'!$K$12)))</f>
        <v>0.12354040091572198</v>
      </c>
      <c r="L42" s="23">
        <f>IF(G42="Mix",'Growth Factors'!$O$12,(IF(G42="Oil",'Growth Factors'!$F$12,'Growth Factors'!$L$12)))</f>
        <v>0.23183776999580308</v>
      </c>
      <c r="M42" s="23">
        <f>IF(G42="Mix",'Growth Factors'!$P$12,(IF(G42="Oil",'Growth Factors'!$G$12,'Growth Factors'!$M$12)))</f>
        <v>2.7241294693957304E-2</v>
      </c>
      <c r="N42" s="24" t="str">
        <f>VLOOKUP(A42,'Part 50 Counties'!$A$2:$B$34,2)</f>
        <v>Yes</v>
      </c>
      <c r="O42" s="25">
        <f>(IF(N42="No",0,(IF(D42="CO2",0,(VLOOKUP(F42,'Rule Reductions'!$C$2:$E$75,2,FALSE))))))</f>
        <v>0.5129999999999999</v>
      </c>
      <c r="P42" s="25">
        <f>(IF(N42="No",0,(IF(D42="CO2",0,(VLOOKUP(F42,'Rule Reductions'!$C$2:$E$75,3,FALSE))))))</f>
        <v>0.5129999999999999</v>
      </c>
      <c r="Q42" s="22">
        <f t="shared" si="0"/>
        <v>26.833497096102064</v>
      </c>
      <c r="R42" s="22">
        <f t="shared" si="1"/>
        <v>28.258057166950955</v>
      </c>
      <c r="S42" s="22">
        <f t="shared" si="2"/>
        <v>24.386618044931421</v>
      </c>
      <c r="T42" s="22">
        <f t="shared" si="3"/>
        <v>27.670092342188031</v>
      </c>
      <c r="U42" s="22">
        <f t="shared" si="4"/>
        <v>30.33719554597095</v>
      </c>
      <c r="V42" s="22">
        <f t="shared" si="5"/>
        <v>25.298477436791959</v>
      </c>
    </row>
    <row r="43" spans="1:22" x14ac:dyDescent="0.25">
      <c r="A43" s="1" t="s">
        <v>68</v>
      </c>
      <c r="B43" s="1" t="s">
        <v>35</v>
      </c>
      <c r="C43" s="1" t="s">
        <v>6</v>
      </c>
      <c r="D43" s="1" t="s">
        <v>24</v>
      </c>
      <c r="E43" s="6">
        <v>1.5</v>
      </c>
      <c r="F43" s="1" t="s">
        <v>6</v>
      </c>
      <c r="G43" s="1" t="s">
        <v>101</v>
      </c>
      <c r="H43" s="13">
        <f>IF(G43="Mix",'Growth Factors'!$N$7,(IF(G43="Oil",'Growth Factors'!$E$7,'Growth Factors'!$K$7)))</f>
        <v>8.9570562775409979E-2</v>
      </c>
      <c r="I43" s="23">
        <f>IF(G43="Mix",'Growth Factors'!$O$7,(IF(G43="Oil",'Growth Factors'!$F$7,'Growth Factors'!$L$7)))</f>
        <v>0.14741463403243865</v>
      </c>
      <c r="J43" s="23">
        <f>IF(G43="Mix",'Growth Factors'!$P$7,(IF(G43="Oil",'Growth Factors'!$G$7,'Growth Factors'!$M$7)))</f>
        <v>-9.7846340250338504E-3</v>
      </c>
      <c r="K43" s="23">
        <f>IF(G43="Mix",'Growth Factors'!$N$12,(IF(G43="Oil",'Growth Factors'!$E$12,'Growth Factors'!$K$12)))</f>
        <v>0.12354040091572198</v>
      </c>
      <c r="L43" s="23">
        <f>IF(G43="Mix",'Growth Factors'!$O$12,(IF(G43="Oil",'Growth Factors'!$F$12,'Growth Factors'!$L$12)))</f>
        <v>0.23183776999580308</v>
      </c>
      <c r="M43" s="23">
        <f>IF(G43="Mix",'Growth Factors'!$P$12,(IF(G43="Oil",'Growth Factors'!$G$12,'Growth Factors'!$M$12)))</f>
        <v>2.7241294693957304E-2</v>
      </c>
      <c r="N43" s="24" t="str">
        <f>VLOOKUP(A43,'Part 50 Counties'!$A$2:$B$34,2)</f>
        <v>Yes</v>
      </c>
      <c r="O43" s="25">
        <f>(IF(N43="No",0,(IF(D43="CO2",0,(VLOOKUP(F43,'Rule Reductions'!$C$2:$E$75,2,FALSE))))))</f>
        <v>0</v>
      </c>
      <c r="P43" s="25">
        <f>(IF(N43="No",0,(IF(D43="CO2",0,(VLOOKUP(F43,'Rule Reductions'!$C$2:$E$75,3,FALSE))))))</f>
        <v>0</v>
      </c>
      <c r="Q43" s="22">
        <f t="shared" si="0"/>
        <v>1.634355844163115</v>
      </c>
      <c r="R43" s="22">
        <f t="shared" si="1"/>
        <v>1.7211219510486582</v>
      </c>
      <c r="S43" s="22">
        <f t="shared" si="2"/>
        <v>1.4853230489624494</v>
      </c>
      <c r="T43" s="22">
        <f t="shared" si="3"/>
        <v>1.6853106013735828</v>
      </c>
      <c r="U43" s="22">
        <f t="shared" si="4"/>
        <v>1.8477566549937048</v>
      </c>
      <c r="V43" s="22">
        <f t="shared" si="5"/>
        <v>1.540861942040936</v>
      </c>
    </row>
    <row r="44" spans="1:22" x14ac:dyDescent="0.25">
      <c r="A44" s="1" t="s">
        <v>40</v>
      </c>
      <c r="B44" s="1" t="s">
        <v>16</v>
      </c>
      <c r="C44" s="1" t="s">
        <v>6</v>
      </c>
      <c r="D44" s="1" t="s">
        <v>23</v>
      </c>
      <c r="E44" s="7">
        <v>2.8774294963166198E-2</v>
      </c>
      <c r="F44" s="1" t="s">
        <v>6</v>
      </c>
      <c r="G44" s="1" t="s">
        <v>101</v>
      </c>
      <c r="H44" s="13">
        <f>IF(G44="Mix",'Growth Factors'!$N$7,(IF(G44="Oil",'Growth Factors'!$E$7,'Growth Factors'!$K$7)))</f>
        <v>8.9570562775409979E-2</v>
      </c>
      <c r="I44" s="23">
        <f>IF(G44="Mix",'Growth Factors'!$O$7,(IF(G44="Oil",'Growth Factors'!$F$7,'Growth Factors'!$L$7)))</f>
        <v>0.14741463403243865</v>
      </c>
      <c r="J44" s="23">
        <f>IF(G44="Mix",'Growth Factors'!$P$7,(IF(G44="Oil",'Growth Factors'!$G$7,'Growth Factors'!$M$7)))</f>
        <v>-9.7846340250338504E-3</v>
      </c>
      <c r="K44" s="23">
        <f>IF(G44="Mix",'Growth Factors'!$N$12,(IF(G44="Oil",'Growth Factors'!$E$12,'Growth Factors'!$K$12)))</f>
        <v>0.12354040091572198</v>
      </c>
      <c r="L44" s="23">
        <f>IF(G44="Mix",'Growth Factors'!$O$12,(IF(G44="Oil",'Growth Factors'!$F$12,'Growth Factors'!$L$12)))</f>
        <v>0.23183776999580308</v>
      </c>
      <c r="M44" s="23">
        <f>IF(G44="Mix",'Growth Factors'!$P$12,(IF(G44="Oil",'Growth Factors'!$G$12,'Growth Factors'!$M$12)))</f>
        <v>2.7241294693957304E-2</v>
      </c>
      <c r="N44" s="24" t="str">
        <f>VLOOKUP(A44,'Part 50 Counties'!$A$2:$B$34,2)</f>
        <v>Yes</v>
      </c>
      <c r="O44" s="25">
        <f>(IF(N44="No",0,(IF(D44="CO2",0,(VLOOKUP(F44,'Rule Reductions'!$C$2:$E$75,2,FALSE))))))</f>
        <v>0.5129999999999999</v>
      </c>
      <c r="P44" s="25">
        <f>(IF(N44="No",0,(IF(D44="CO2",0,(VLOOKUP(F44,'Rule Reductions'!$C$2:$E$75,3,FALSE))))))</f>
        <v>0.5129999999999999</v>
      </c>
      <c r="Q44" s="22">
        <f t="shared" si="0"/>
        <v>1.526824125640705E-2</v>
      </c>
      <c r="R44" s="22">
        <f t="shared" si="1"/>
        <v>1.6078814949730263E-2</v>
      </c>
      <c r="S44" s="22">
        <f t="shared" si="2"/>
        <v>1.3875968771582523E-2</v>
      </c>
      <c r="T44" s="22">
        <f t="shared" si="3"/>
        <v>1.5744263371804717E-2</v>
      </c>
      <c r="U44" s="22">
        <f t="shared" si="4"/>
        <v>1.72618432468859E-2</v>
      </c>
      <c r="V44" s="22">
        <f t="shared" si="5"/>
        <v>1.439481613378004E-2</v>
      </c>
    </row>
    <row r="45" spans="1:22" x14ac:dyDescent="0.25">
      <c r="A45" s="1" t="s">
        <v>40</v>
      </c>
      <c r="B45" s="1" t="s">
        <v>16</v>
      </c>
      <c r="C45" s="1" t="s">
        <v>6</v>
      </c>
      <c r="D45" s="1" t="s">
        <v>24</v>
      </c>
      <c r="E45" s="8">
        <v>6.1145919861934695E-4</v>
      </c>
      <c r="F45" s="1" t="s">
        <v>6</v>
      </c>
      <c r="G45" s="1" t="s">
        <v>101</v>
      </c>
      <c r="H45" s="13">
        <f>IF(G45="Mix",'Growth Factors'!$N$7,(IF(G45="Oil",'Growth Factors'!$E$7,'Growth Factors'!$K$7)))</f>
        <v>8.9570562775409979E-2</v>
      </c>
      <c r="I45" s="23">
        <f>IF(G45="Mix",'Growth Factors'!$O$7,(IF(G45="Oil",'Growth Factors'!$F$7,'Growth Factors'!$L$7)))</f>
        <v>0.14741463403243865</v>
      </c>
      <c r="J45" s="23">
        <f>IF(G45="Mix",'Growth Factors'!$P$7,(IF(G45="Oil",'Growth Factors'!$G$7,'Growth Factors'!$M$7)))</f>
        <v>-9.7846340250338504E-3</v>
      </c>
      <c r="K45" s="23">
        <f>IF(G45="Mix",'Growth Factors'!$N$12,(IF(G45="Oil",'Growth Factors'!$E$12,'Growth Factors'!$K$12)))</f>
        <v>0.12354040091572198</v>
      </c>
      <c r="L45" s="23">
        <f>IF(G45="Mix",'Growth Factors'!$O$12,(IF(G45="Oil",'Growth Factors'!$F$12,'Growth Factors'!$L$12)))</f>
        <v>0.23183776999580308</v>
      </c>
      <c r="M45" s="23">
        <f>IF(G45="Mix",'Growth Factors'!$P$12,(IF(G45="Oil",'Growth Factors'!$G$12,'Growth Factors'!$M$12)))</f>
        <v>2.7241294693957304E-2</v>
      </c>
      <c r="N45" s="24" t="str">
        <f>VLOOKUP(A45,'Part 50 Counties'!$A$2:$B$34,2)</f>
        <v>Yes</v>
      </c>
      <c r="O45" s="25">
        <f>(IF(N45="No",0,(IF(D45="CO2",0,(VLOOKUP(F45,'Rule Reductions'!$C$2:$E$75,2,FALSE))))))</f>
        <v>0</v>
      </c>
      <c r="P45" s="25">
        <f>(IF(N45="No",0,(IF(D45="CO2",0,(VLOOKUP(F45,'Rule Reductions'!$C$2:$E$75,3,FALSE))))))</f>
        <v>0</v>
      </c>
      <c r="Q45" s="22">
        <f t="shared" si="0"/>
        <v>6.6622794315388304E-4</v>
      </c>
      <c r="R45" s="22">
        <f t="shared" si="1"/>
        <v>7.015972326095862E-4</v>
      </c>
      <c r="S45" s="22">
        <f t="shared" si="2"/>
        <v>6.0547629413961618E-4</v>
      </c>
      <c r="T45" s="22">
        <f t="shared" si="3"/>
        <v>6.8699911316038708E-4</v>
      </c>
      <c r="U45" s="22">
        <f t="shared" si="4"/>
        <v>7.5321853567067725E-4</v>
      </c>
      <c r="V45" s="22">
        <f t="shared" si="5"/>
        <v>6.281161388422675E-4</v>
      </c>
    </row>
    <row r="46" spans="1:22" x14ac:dyDescent="0.25">
      <c r="A46" s="1" t="s">
        <v>40</v>
      </c>
      <c r="B46" s="1" t="s">
        <v>34</v>
      </c>
      <c r="C46" s="1" t="s">
        <v>6</v>
      </c>
      <c r="D46" s="1" t="s">
        <v>23</v>
      </c>
      <c r="E46" s="2">
        <v>118.16</v>
      </c>
      <c r="F46" s="1" t="s">
        <v>6</v>
      </c>
      <c r="G46" s="1" t="s">
        <v>101</v>
      </c>
      <c r="H46" s="13">
        <f>IF(G46="Mix",'Growth Factors'!$N$7,(IF(G46="Oil",'Growth Factors'!$E$7,'Growth Factors'!$K$7)))</f>
        <v>8.9570562775409979E-2</v>
      </c>
      <c r="I46" s="23">
        <f>IF(G46="Mix",'Growth Factors'!$O$7,(IF(G46="Oil",'Growth Factors'!$F$7,'Growth Factors'!$L$7)))</f>
        <v>0.14741463403243865</v>
      </c>
      <c r="J46" s="23">
        <f>IF(G46="Mix",'Growth Factors'!$P$7,(IF(G46="Oil",'Growth Factors'!$G$7,'Growth Factors'!$M$7)))</f>
        <v>-9.7846340250338504E-3</v>
      </c>
      <c r="K46" s="23">
        <f>IF(G46="Mix",'Growth Factors'!$N$12,(IF(G46="Oil",'Growth Factors'!$E$12,'Growth Factors'!$K$12)))</f>
        <v>0.12354040091572198</v>
      </c>
      <c r="L46" s="23">
        <f>IF(G46="Mix",'Growth Factors'!$O$12,(IF(G46="Oil",'Growth Factors'!$F$12,'Growth Factors'!$L$12)))</f>
        <v>0.23183776999580308</v>
      </c>
      <c r="M46" s="23">
        <f>IF(G46="Mix",'Growth Factors'!$P$12,(IF(G46="Oil",'Growth Factors'!$G$12,'Growth Factors'!$M$12)))</f>
        <v>2.7241294693957304E-2</v>
      </c>
      <c r="N46" s="24" t="str">
        <f>VLOOKUP(A46,'Part 50 Counties'!$A$2:$B$34,2)</f>
        <v>Yes</v>
      </c>
      <c r="O46" s="25">
        <f>(IF(N46="No",0,(IF(D46="CO2",0,(VLOOKUP(F46,'Rule Reductions'!$C$2:$E$75,2,FALSE))))))</f>
        <v>0.5129999999999999</v>
      </c>
      <c r="P46" s="25">
        <f>(IF(N46="No",0,(IF(D46="CO2",0,(VLOOKUP(F46,'Rule Reductions'!$C$2:$E$75,3,FALSE))))))</f>
        <v>0.5129999999999999</v>
      </c>
      <c r="Q46" s="22">
        <f t="shared" si="0"/>
        <v>62.698161298703177</v>
      </c>
      <c r="R46" s="22">
        <f t="shared" si="1"/>
        <v>66.026735907591942</v>
      </c>
      <c r="S46" s="22">
        <f t="shared" si="2"/>
        <v>56.980873802434189</v>
      </c>
      <c r="T46" s="22">
        <f t="shared" si="3"/>
        <v>64.652918947062233</v>
      </c>
      <c r="U46" s="22">
        <f t="shared" si="4"/>
        <v>70.884774089616911</v>
      </c>
      <c r="V46" s="22">
        <f t="shared" si="5"/>
        <v>59.111490882565519</v>
      </c>
    </row>
    <row r="47" spans="1:22" x14ac:dyDescent="0.25">
      <c r="A47" s="1" t="s">
        <v>40</v>
      </c>
      <c r="B47" s="1" t="s">
        <v>34</v>
      </c>
      <c r="C47" s="1" t="s">
        <v>6</v>
      </c>
      <c r="D47" s="1" t="s">
        <v>24</v>
      </c>
      <c r="E47" s="6">
        <v>3.7</v>
      </c>
      <c r="F47" s="1" t="s">
        <v>6</v>
      </c>
      <c r="G47" s="1" t="s">
        <v>101</v>
      </c>
      <c r="H47" s="13">
        <f>IF(G47="Mix",'Growth Factors'!$N$7,(IF(G47="Oil",'Growth Factors'!$E$7,'Growth Factors'!$K$7)))</f>
        <v>8.9570562775409979E-2</v>
      </c>
      <c r="I47" s="23">
        <f>IF(G47="Mix",'Growth Factors'!$O$7,(IF(G47="Oil",'Growth Factors'!$F$7,'Growth Factors'!$L$7)))</f>
        <v>0.14741463403243865</v>
      </c>
      <c r="J47" s="23">
        <f>IF(G47="Mix",'Growth Factors'!$P$7,(IF(G47="Oil",'Growth Factors'!$G$7,'Growth Factors'!$M$7)))</f>
        <v>-9.7846340250338504E-3</v>
      </c>
      <c r="K47" s="23">
        <f>IF(G47="Mix",'Growth Factors'!$N$12,(IF(G47="Oil",'Growth Factors'!$E$12,'Growth Factors'!$K$12)))</f>
        <v>0.12354040091572198</v>
      </c>
      <c r="L47" s="23">
        <f>IF(G47="Mix",'Growth Factors'!$O$12,(IF(G47="Oil",'Growth Factors'!$F$12,'Growth Factors'!$L$12)))</f>
        <v>0.23183776999580308</v>
      </c>
      <c r="M47" s="23">
        <f>IF(G47="Mix",'Growth Factors'!$P$12,(IF(G47="Oil",'Growth Factors'!$G$12,'Growth Factors'!$M$12)))</f>
        <v>2.7241294693957304E-2</v>
      </c>
      <c r="N47" s="24" t="str">
        <f>VLOOKUP(A47,'Part 50 Counties'!$A$2:$B$34,2)</f>
        <v>Yes</v>
      </c>
      <c r="O47" s="25">
        <f>(IF(N47="No",0,(IF(D47="CO2",0,(VLOOKUP(F47,'Rule Reductions'!$C$2:$E$75,2,FALSE))))))</f>
        <v>0</v>
      </c>
      <c r="P47" s="25">
        <f>(IF(N47="No",0,(IF(D47="CO2",0,(VLOOKUP(F47,'Rule Reductions'!$C$2:$E$75,3,FALSE))))))</f>
        <v>0</v>
      </c>
      <c r="Q47" s="22">
        <f t="shared" si="0"/>
        <v>4.0314110822690168</v>
      </c>
      <c r="R47" s="22">
        <f t="shared" si="1"/>
        <v>4.2454341459200231</v>
      </c>
      <c r="S47" s="22">
        <f t="shared" si="2"/>
        <v>3.6637968541073751</v>
      </c>
      <c r="T47" s="22">
        <f t="shared" si="3"/>
        <v>4.1570994833881709</v>
      </c>
      <c r="U47" s="22">
        <f t="shared" si="4"/>
        <v>4.5577997489844719</v>
      </c>
      <c r="V47" s="22">
        <f t="shared" si="5"/>
        <v>3.8007927903676424</v>
      </c>
    </row>
    <row r="48" spans="1:22" x14ac:dyDescent="0.25">
      <c r="A48" s="1" t="s">
        <v>40</v>
      </c>
      <c r="B48" s="1" t="s">
        <v>45</v>
      </c>
      <c r="C48" s="1" t="s">
        <v>6</v>
      </c>
      <c r="D48" s="1" t="s">
        <v>23</v>
      </c>
      <c r="E48" s="3">
        <v>0</v>
      </c>
      <c r="F48" s="1" t="s">
        <v>6</v>
      </c>
      <c r="G48" s="1" t="s">
        <v>101</v>
      </c>
      <c r="H48" s="13">
        <f>IF(G48="Mix",'Growth Factors'!$N$7,(IF(G48="Oil",'Growth Factors'!$E$7,'Growth Factors'!$K$7)))</f>
        <v>8.9570562775409979E-2</v>
      </c>
      <c r="I48" s="23">
        <f>IF(G48="Mix",'Growth Factors'!$O$7,(IF(G48="Oil",'Growth Factors'!$F$7,'Growth Factors'!$L$7)))</f>
        <v>0.14741463403243865</v>
      </c>
      <c r="J48" s="23">
        <f>IF(G48="Mix",'Growth Factors'!$P$7,(IF(G48="Oil",'Growth Factors'!$G$7,'Growth Factors'!$M$7)))</f>
        <v>-9.7846340250338504E-3</v>
      </c>
      <c r="K48" s="23">
        <f>IF(G48="Mix",'Growth Factors'!$N$12,(IF(G48="Oil",'Growth Factors'!$E$12,'Growth Factors'!$K$12)))</f>
        <v>0.12354040091572198</v>
      </c>
      <c r="L48" s="23">
        <f>IF(G48="Mix",'Growth Factors'!$O$12,(IF(G48="Oil",'Growth Factors'!$F$12,'Growth Factors'!$L$12)))</f>
        <v>0.23183776999580308</v>
      </c>
      <c r="M48" s="23">
        <f>IF(G48="Mix",'Growth Factors'!$P$12,(IF(G48="Oil",'Growth Factors'!$G$12,'Growth Factors'!$M$12)))</f>
        <v>2.7241294693957304E-2</v>
      </c>
      <c r="N48" s="24" t="str">
        <f>VLOOKUP(A48,'Part 50 Counties'!$A$2:$B$34,2)</f>
        <v>Yes</v>
      </c>
      <c r="O48" s="25">
        <f>(IF(N48="No",0,(IF(D48="CO2",0,(VLOOKUP(F48,'Rule Reductions'!$C$2:$E$75,2,FALSE))))))</f>
        <v>0.5129999999999999</v>
      </c>
      <c r="P48" s="25">
        <f>(IF(N48="No",0,(IF(D48="CO2",0,(VLOOKUP(F48,'Rule Reductions'!$C$2:$E$75,3,FALSE))))))</f>
        <v>0.5129999999999999</v>
      </c>
      <c r="Q48" s="22">
        <f t="shared" si="0"/>
        <v>0</v>
      </c>
      <c r="R48" s="22">
        <f t="shared" si="1"/>
        <v>0</v>
      </c>
      <c r="S48" s="22">
        <f t="shared" si="2"/>
        <v>0</v>
      </c>
      <c r="T48" s="22">
        <f t="shared" si="3"/>
        <v>0</v>
      </c>
      <c r="U48" s="22">
        <f t="shared" si="4"/>
        <v>0</v>
      </c>
      <c r="V48" s="22">
        <f t="shared" si="5"/>
        <v>0</v>
      </c>
    </row>
    <row r="49" spans="1:22" x14ac:dyDescent="0.25">
      <c r="A49" s="1" t="s">
        <v>40</v>
      </c>
      <c r="B49" s="1" t="s">
        <v>45</v>
      </c>
      <c r="C49" s="1" t="s">
        <v>6</v>
      </c>
      <c r="D49" s="1" t="s">
        <v>24</v>
      </c>
      <c r="E49" s="3">
        <v>0</v>
      </c>
      <c r="F49" s="1" t="s">
        <v>6</v>
      </c>
      <c r="G49" s="1" t="s">
        <v>101</v>
      </c>
      <c r="H49" s="13">
        <f>IF(G49="Mix",'Growth Factors'!$N$7,(IF(G49="Oil",'Growth Factors'!$E$7,'Growth Factors'!$K$7)))</f>
        <v>8.9570562775409979E-2</v>
      </c>
      <c r="I49" s="23">
        <f>IF(G49="Mix",'Growth Factors'!$O$7,(IF(G49="Oil",'Growth Factors'!$F$7,'Growth Factors'!$L$7)))</f>
        <v>0.14741463403243865</v>
      </c>
      <c r="J49" s="23">
        <f>IF(G49="Mix",'Growth Factors'!$P$7,(IF(G49="Oil",'Growth Factors'!$G$7,'Growth Factors'!$M$7)))</f>
        <v>-9.7846340250338504E-3</v>
      </c>
      <c r="K49" s="23">
        <f>IF(G49="Mix",'Growth Factors'!$N$12,(IF(G49="Oil",'Growth Factors'!$E$12,'Growth Factors'!$K$12)))</f>
        <v>0.12354040091572198</v>
      </c>
      <c r="L49" s="23">
        <f>IF(G49="Mix",'Growth Factors'!$O$12,(IF(G49="Oil",'Growth Factors'!$F$12,'Growth Factors'!$L$12)))</f>
        <v>0.23183776999580308</v>
      </c>
      <c r="M49" s="23">
        <f>IF(G49="Mix",'Growth Factors'!$P$12,(IF(G49="Oil",'Growth Factors'!$G$12,'Growth Factors'!$M$12)))</f>
        <v>2.7241294693957304E-2</v>
      </c>
      <c r="N49" s="24" t="str">
        <f>VLOOKUP(A49,'Part 50 Counties'!$A$2:$B$34,2)</f>
        <v>Yes</v>
      </c>
      <c r="O49" s="25">
        <f>(IF(N49="No",0,(IF(D49="CO2",0,(VLOOKUP(F49,'Rule Reductions'!$C$2:$E$75,2,FALSE))))))</f>
        <v>0</v>
      </c>
      <c r="P49" s="25">
        <f>(IF(N49="No",0,(IF(D49="CO2",0,(VLOOKUP(F49,'Rule Reductions'!$C$2:$E$75,3,FALSE))))))</f>
        <v>0</v>
      </c>
      <c r="Q49" s="22">
        <f t="shared" si="0"/>
        <v>0</v>
      </c>
      <c r="R49" s="22">
        <f t="shared" si="1"/>
        <v>0</v>
      </c>
      <c r="S49" s="22">
        <f t="shared" si="2"/>
        <v>0</v>
      </c>
      <c r="T49" s="22">
        <f t="shared" si="3"/>
        <v>0</v>
      </c>
      <c r="U49" s="22">
        <f t="shared" si="4"/>
        <v>0</v>
      </c>
      <c r="V49" s="22">
        <f t="shared" si="5"/>
        <v>0</v>
      </c>
    </row>
    <row r="50" spans="1:22" x14ac:dyDescent="0.25">
      <c r="A50" s="1" t="s">
        <v>40</v>
      </c>
      <c r="B50" s="1" t="s">
        <v>35</v>
      </c>
      <c r="C50" s="1" t="s">
        <v>6</v>
      </c>
      <c r="D50" s="1" t="s">
        <v>23</v>
      </c>
      <c r="E50" s="2">
        <v>297.35240416632899</v>
      </c>
      <c r="F50" s="1" t="s">
        <v>6</v>
      </c>
      <c r="G50" s="1" t="s">
        <v>101</v>
      </c>
      <c r="H50" s="13">
        <f>IF(G50="Mix",'Growth Factors'!$N$7,(IF(G50="Oil",'Growth Factors'!$E$7,'Growth Factors'!$K$7)))</f>
        <v>8.9570562775409979E-2</v>
      </c>
      <c r="I50" s="23">
        <f>IF(G50="Mix",'Growth Factors'!$O$7,(IF(G50="Oil",'Growth Factors'!$F$7,'Growth Factors'!$L$7)))</f>
        <v>0.14741463403243865</v>
      </c>
      <c r="J50" s="23">
        <f>IF(G50="Mix",'Growth Factors'!$P$7,(IF(G50="Oil",'Growth Factors'!$G$7,'Growth Factors'!$M$7)))</f>
        <v>-9.7846340250338504E-3</v>
      </c>
      <c r="K50" s="23">
        <f>IF(G50="Mix",'Growth Factors'!$N$12,(IF(G50="Oil",'Growth Factors'!$E$12,'Growth Factors'!$K$12)))</f>
        <v>0.12354040091572198</v>
      </c>
      <c r="L50" s="23">
        <f>IF(G50="Mix",'Growth Factors'!$O$12,(IF(G50="Oil",'Growth Factors'!$F$12,'Growth Factors'!$L$12)))</f>
        <v>0.23183776999580308</v>
      </c>
      <c r="M50" s="23">
        <f>IF(G50="Mix",'Growth Factors'!$P$12,(IF(G50="Oil",'Growth Factors'!$G$12,'Growth Factors'!$M$12)))</f>
        <v>2.7241294693957304E-2</v>
      </c>
      <c r="N50" s="24" t="str">
        <f>VLOOKUP(A50,'Part 50 Counties'!$A$2:$B$34,2)</f>
        <v>Yes</v>
      </c>
      <c r="O50" s="25">
        <f>(IF(N50="No",0,(IF(D50="CO2",0,(VLOOKUP(F50,'Rule Reductions'!$C$2:$E$75,2,FALSE))))))</f>
        <v>0.5129999999999999</v>
      </c>
      <c r="P50" s="25">
        <f>(IF(N50="No",0,(IF(D50="CO2",0,(VLOOKUP(F50,'Rule Reductions'!$C$2:$E$75,3,FALSE))))))</f>
        <v>0.5129999999999999</v>
      </c>
      <c r="Q50" s="22">
        <f t="shared" si="0"/>
        <v>157.78138963251249</v>
      </c>
      <c r="R50" s="22">
        <f t="shared" si="1"/>
        <v>166.15782550251987</v>
      </c>
      <c r="S50" s="22">
        <f t="shared" si="2"/>
        <v>143.39370190125251</v>
      </c>
      <c r="T50" s="22">
        <f t="shared" si="3"/>
        <v>162.7005829830718</v>
      </c>
      <c r="U50" s="22">
        <f t="shared" si="4"/>
        <v>178.38319223370593</v>
      </c>
      <c r="V50" s="22">
        <f t="shared" si="5"/>
        <v>148.75544962582001</v>
      </c>
    </row>
    <row r="51" spans="1:22" x14ac:dyDescent="0.25">
      <c r="A51" s="1" t="s">
        <v>40</v>
      </c>
      <c r="B51" s="1" t="s">
        <v>35</v>
      </c>
      <c r="C51" s="1" t="s">
        <v>6</v>
      </c>
      <c r="D51" s="1" t="s">
        <v>24</v>
      </c>
      <c r="E51" s="6">
        <v>6.74050632911392</v>
      </c>
      <c r="F51" s="1" t="s">
        <v>6</v>
      </c>
      <c r="G51" s="1" t="s">
        <v>101</v>
      </c>
      <c r="H51" s="13">
        <f>IF(G51="Mix",'Growth Factors'!$N$7,(IF(G51="Oil",'Growth Factors'!$E$7,'Growth Factors'!$K$7)))</f>
        <v>8.9570562775409979E-2</v>
      </c>
      <c r="I51" s="23">
        <f>IF(G51="Mix",'Growth Factors'!$O$7,(IF(G51="Oil",'Growth Factors'!$F$7,'Growth Factors'!$L$7)))</f>
        <v>0.14741463403243865</v>
      </c>
      <c r="J51" s="23">
        <f>IF(G51="Mix",'Growth Factors'!$P$7,(IF(G51="Oil",'Growth Factors'!$G$7,'Growth Factors'!$M$7)))</f>
        <v>-9.7846340250338504E-3</v>
      </c>
      <c r="K51" s="23">
        <f>IF(G51="Mix",'Growth Factors'!$N$12,(IF(G51="Oil",'Growth Factors'!$E$12,'Growth Factors'!$K$12)))</f>
        <v>0.12354040091572198</v>
      </c>
      <c r="L51" s="23">
        <f>IF(G51="Mix",'Growth Factors'!$O$12,(IF(G51="Oil",'Growth Factors'!$F$12,'Growth Factors'!$L$12)))</f>
        <v>0.23183776999580308</v>
      </c>
      <c r="M51" s="23">
        <f>IF(G51="Mix",'Growth Factors'!$P$12,(IF(G51="Oil",'Growth Factors'!$G$12,'Growth Factors'!$M$12)))</f>
        <v>2.7241294693957304E-2</v>
      </c>
      <c r="N51" s="24" t="str">
        <f>VLOOKUP(A51,'Part 50 Counties'!$A$2:$B$34,2)</f>
        <v>Yes</v>
      </c>
      <c r="O51" s="25">
        <f>(IF(N51="No",0,(IF(D51="CO2",0,(VLOOKUP(F51,'Rule Reductions'!$C$2:$E$75,2,FALSE))))))</f>
        <v>0</v>
      </c>
      <c r="P51" s="25">
        <f>(IF(N51="No",0,(IF(D51="CO2",0,(VLOOKUP(F51,'Rule Reductions'!$C$2:$E$75,3,FALSE))))))</f>
        <v>0</v>
      </c>
      <c r="Q51" s="22">
        <f t="shared" si="0"/>
        <v>7.3442572744038666</v>
      </c>
      <c r="R51" s="22">
        <f t="shared" si="1"/>
        <v>7.7341556028135852</v>
      </c>
      <c r="S51" s="22">
        <f t="shared" si="2"/>
        <v>6.6745529415401164</v>
      </c>
      <c r="T51" s="22">
        <f t="shared" si="3"/>
        <v>7.5732311833876151</v>
      </c>
      <c r="U51" s="22">
        <f t="shared" si="4"/>
        <v>8.3032102850982881</v>
      </c>
      <c r="V51" s="22">
        <f t="shared" si="5"/>
        <v>6.9241264484117968</v>
      </c>
    </row>
    <row r="52" spans="1:22" x14ac:dyDescent="0.25">
      <c r="A52" s="1" t="s">
        <v>47</v>
      </c>
      <c r="B52" s="1" t="s">
        <v>45</v>
      </c>
      <c r="C52" s="1" t="s">
        <v>6</v>
      </c>
      <c r="D52" s="1" t="s">
        <v>23</v>
      </c>
      <c r="E52" s="3">
        <v>0</v>
      </c>
      <c r="F52" s="1" t="s">
        <v>6</v>
      </c>
      <c r="G52" s="1" t="s">
        <v>101</v>
      </c>
      <c r="H52" s="13">
        <f>IF(G52="Mix",'Growth Factors'!$N$7,(IF(G52="Oil",'Growth Factors'!$E$7,'Growth Factors'!$K$7)))</f>
        <v>8.9570562775409979E-2</v>
      </c>
      <c r="I52" s="23">
        <f>IF(G52="Mix",'Growth Factors'!$O$7,(IF(G52="Oil",'Growth Factors'!$F$7,'Growth Factors'!$L$7)))</f>
        <v>0.14741463403243865</v>
      </c>
      <c r="J52" s="23">
        <f>IF(G52="Mix",'Growth Factors'!$P$7,(IF(G52="Oil",'Growth Factors'!$G$7,'Growth Factors'!$M$7)))</f>
        <v>-9.7846340250338504E-3</v>
      </c>
      <c r="K52" s="23">
        <f>IF(G52="Mix",'Growth Factors'!$N$12,(IF(G52="Oil",'Growth Factors'!$E$12,'Growth Factors'!$K$12)))</f>
        <v>0.12354040091572198</v>
      </c>
      <c r="L52" s="23">
        <f>IF(G52="Mix",'Growth Factors'!$O$12,(IF(G52="Oil",'Growth Factors'!$F$12,'Growth Factors'!$L$12)))</f>
        <v>0.23183776999580308</v>
      </c>
      <c r="M52" s="23">
        <f>IF(G52="Mix",'Growth Factors'!$P$12,(IF(G52="Oil",'Growth Factors'!$G$12,'Growth Factors'!$M$12)))</f>
        <v>2.7241294693957304E-2</v>
      </c>
      <c r="N52" s="24" t="str">
        <f>VLOOKUP(A52,'Part 50 Counties'!$A$2:$B$34,2)</f>
        <v>No</v>
      </c>
      <c r="O52" s="25">
        <f>(IF(N52="No",0,(IF(D52="CO2",0,(VLOOKUP(F52,'Rule Reductions'!$C$2:$E$75,2,FALSE))))))</f>
        <v>0</v>
      </c>
      <c r="P52" s="25">
        <f>(IF(N52="No",0,(IF(D52="CO2",0,(VLOOKUP(F52,'Rule Reductions'!$C$2:$E$75,3,FALSE))))))</f>
        <v>0</v>
      </c>
      <c r="Q52" s="22">
        <f t="shared" si="0"/>
        <v>0</v>
      </c>
      <c r="R52" s="22">
        <f t="shared" si="1"/>
        <v>0</v>
      </c>
      <c r="S52" s="22">
        <f t="shared" si="2"/>
        <v>0</v>
      </c>
      <c r="T52" s="22">
        <f t="shared" si="3"/>
        <v>0</v>
      </c>
      <c r="U52" s="22">
        <f t="shared" si="4"/>
        <v>0</v>
      </c>
      <c r="V52" s="22">
        <f t="shared" si="5"/>
        <v>0</v>
      </c>
    </row>
    <row r="53" spans="1:22" x14ac:dyDescent="0.25">
      <c r="A53" s="1" t="s">
        <v>47</v>
      </c>
      <c r="B53" s="1" t="s">
        <v>45</v>
      </c>
      <c r="C53" s="1" t="s">
        <v>6</v>
      </c>
      <c r="D53" s="1" t="s">
        <v>24</v>
      </c>
      <c r="E53" s="3">
        <v>0</v>
      </c>
      <c r="F53" s="1" t="s">
        <v>6</v>
      </c>
      <c r="G53" s="1" t="s">
        <v>101</v>
      </c>
      <c r="H53" s="13">
        <f>IF(G53="Mix",'Growth Factors'!$N$7,(IF(G53="Oil",'Growth Factors'!$E$7,'Growth Factors'!$K$7)))</f>
        <v>8.9570562775409979E-2</v>
      </c>
      <c r="I53" s="23">
        <f>IF(G53="Mix",'Growth Factors'!$O$7,(IF(G53="Oil",'Growth Factors'!$F$7,'Growth Factors'!$L$7)))</f>
        <v>0.14741463403243865</v>
      </c>
      <c r="J53" s="23">
        <f>IF(G53="Mix",'Growth Factors'!$P$7,(IF(G53="Oil",'Growth Factors'!$G$7,'Growth Factors'!$M$7)))</f>
        <v>-9.7846340250338504E-3</v>
      </c>
      <c r="K53" s="23">
        <f>IF(G53="Mix",'Growth Factors'!$N$12,(IF(G53="Oil",'Growth Factors'!$E$12,'Growth Factors'!$K$12)))</f>
        <v>0.12354040091572198</v>
      </c>
      <c r="L53" s="23">
        <f>IF(G53="Mix",'Growth Factors'!$O$12,(IF(G53="Oil",'Growth Factors'!$F$12,'Growth Factors'!$L$12)))</f>
        <v>0.23183776999580308</v>
      </c>
      <c r="M53" s="23">
        <f>IF(G53="Mix",'Growth Factors'!$P$12,(IF(G53="Oil",'Growth Factors'!$G$12,'Growth Factors'!$M$12)))</f>
        <v>2.7241294693957304E-2</v>
      </c>
      <c r="N53" s="24" t="str">
        <f>VLOOKUP(A53,'Part 50 Counties'!$A$2:$B$34,2)</f>
        <v>No</v>
      </c>
      <c r="O53" s="25">
        <f>(IF(N53="No",0,(IF(D53="CO2",0,(VLOOKUP(F53,'Rule Reductions'!$C$2:$E$75,2,FALSE))))))</f>
        <v>0</v>
      </c>
      <c r="P53" s="25">
        <f>(IF(N53="No",0,(IF(D53="CO2",0,(VLOOKUP(F53,'Rule Reductions'!$C$2:$E$75,3,FALSE))))))</f>
        <v>0</v>
      </c>
      <c r="Q53" s="22">
        <f t="shared" si="0"/>
        <v>0</v>
      </c>
      <c r="R53" s="22">
        <f t="shared" si="1"/>
        <v>0</v>
      </c>
      <c r="S53" s="22">
        <f t="shared" si="2"/>
        <v>0</v>
      </c>
      <c r="T53" s="22">
        <f t="shared" si="3"/>
        <v>0</v>
      </c>
      <c r="U53" s="22">
        <f t="shared" si="4"/>
        <v>0</v>
      </c>
      <c r="V53" s="22">
        <f t="shared" si="5"/>
        <v>0</v>
      </c>
    </row>
    <row r="54" spans="1:22" x14ac:dyDescent="0.25">
      <c r="A54" s="1" t="s">
        <v>61</v>
      </c>
      <c r="B54" s="1" t="s">
        <v>35</v>
      </c>
      <c r="C54" s="1" t="s">
        <v>6</v>
      </c>
      <c r="D54" s="1" t="s">
        <v>23</v>
      </c>
      <c r="E54" s="2">
        <v>114.29434027000001</v>
      </c>
      <c r="F54" s="1" t="s">
        <v>6</v>
      </c>
      <c r="G54" s="1" t="s">
        <v>101</v>
      </c>
      <c r="H54" s="13">
        <f>IF(G54="Mix",'Growth Factors'!$N$7,(IF(G54="Oil",'Growth Factors'!$E$7,'Growth Factors'!$K$7)))</f>
        <v>8.9570562775409979E-2</v>
      </c>
      <c r="I54" s="23">
        <f>IF(G54="Mix",'Growth Factors'!$O$7,(IF(G54="Oil",'Growth Factors'!$F$7,'Growth Factors'!$L$7)))</f>
        <v>0.14741463403243865</v>
      </c>
      <c r="J54" s="23">
        <f>IF(G54="Mix",'Growth Factors'!$P$7,(IF(G54="Oil",'Growth Factors'!$G$7,'Growth Factors'!$M$7)))</f>
        <v>-9.7846340250338504E-3</v>
      </c>
      <c r="K54" s="23">
        <f>IF(G54="Mix",'Growth Factors'!$N$12,(IF(G54="Oil",'Growth Factors'!$E$12,'Growth Factors'!$K$12)))</f>
        <v>0.12354040091572198</v>
      </c>
      <c r="L54" s="23">
        <f>IF(G54="Mix",'Growth Factors'!$O$12,(IF(G54="Oil",'Growth Factors'!$F$12,'Growth Factors'!$L$12)))</f>
        <v>0.23183776999580308</v>
      </c>
      <c r="M54" s="23">
        <f>IF(G54="Mix",'Growth Factors'!$P$12,(IF(G54="Oil",'Growth Factors'!$G$12,'Growth Factors'!$M$12)))</f>
        <v>2.7241294693957304E-2</v>
      </c>
      <c r="N54" s="24" t="str">
        <f>VLOOKUP(A54,'Part 50 Counties'!$A$2:$B$34,2)</f>
        <v>No</v>
      </c>
      <c r="O54" s="25">
        <f>(IF(N54="No",0,(IF(D54="CO2",0,(VLOOKUP(F54,'Rule Reductions'!$C$2:$E$75,2,FALSE))))))</f>
        <v>0</v>
      </c>
      <c r="P54" s="25">
        <f>(IF(N54="No",0,(IF(D54="CO2",0,(VLOOKUP(F54,'Rule Reductions'!$C$2:$E$75,3,FALSE))))))</f>
        <v>0</v>
      </c>
      <c r="Q54" s="22">
        <f t="shared" si="0"/>
        <v>124.53174865002811</v>
      </c>
      <c r="R54" s="22">
        <f t="shared" si="1"/>
        <v>131.14299861288109</v>
      </c>
      <c r="S54" s="22">
        <f t="shared" si="2"/>
        <v>113.17601197932537</v>
      </c>
      <c r="T54" s="22">
        <f t="shared" si="3"/>
        <v>128.41430888935375</v>
      </c>
      <c r="U54" s="22">
        <f t="shared" si="4"/>
        <v>140.79208524133833</v>
      </c>
      <c r="V54" s="22">
        <f t="shared" si="5"/>
        <v>117.40786607514652</v>
      </c>
    </row>
    <row r="55" spans="1:22" x14ac:dyDescent="0.25">
      <c r="A55" s="1" t="s">
        <v>61</v>
      </c>
      <c r="B55" s="1" t="s">
        <v>35</v>
      </c>
      <c r="C55" s="1" t="s">
        <v>6</v>
      </c>
      <c r="D55" s="1" t="s">
        <v>24</v>
      </c>
      <c r="E55" s="6">
        <v>2.5</v>
      </c>
      <c r="F55" s="1" t="s">
        <v>6</v>
      </c>
      <c r="G55" s="1" t="s">
        <v>101</v>
      </c>
      <c r="H55" s="13">
        <f>IF(G55="Mix",'Growth Factors'!$N$7,(IF(G55="Oil",'Growth Factors'!$E$7,'Growth Factors'!$K$7)))</f>
        <v>8.9570562775409979E-2</v>
      </c>
      <c r="I55" s="23">
        <f>IF(G55="Mix",'Growth Factors'!$O$7,(IF(G55="Oil",'Growth Factors'!$F$7,'Growth Factors'!$L$7)))</f>
        <v>0.14741463403243865</v>
      </c>
      <c r="J55" s="23">
        <f>IF(G55="Mix",'Growth Factors'!$P$7,(IF(G55="Oil",'Growth Factors'!$G$7,'Growth Factors'!$M$7)))</f>
        <v>-9.7846340250338504E-3</v>
      </c>
      <c r="K55" s="23">
        <f>IF(G55="Mix",'Growth Factors'!$N$12,(IF(G55="Oil",'Growth Factors'!$E$12,'Growth Factors'!$K$12)))</f>
        <v>0.12354040091572198</v>
      </c>
      <c r="L55" s="23">
        <f>IF(G55="Mix",'Growth Factors'!$O$12,(IF(G55="Oil",'Growth Factors'!$F$12,'Growth Factors'!$L$12)))</f>
        <v>0.23183776999580308</v>
      </c>
      <c r="M55" s="23">
        <f>IF(G55="Mix",'Growth Factors'!$P$12,(IF(G55="Oil",'Growth Factors'!$G$12,'Growth Factors'!$M$12)))</f>
        <v>2.7241294693957304E-2</v>
      </c>
      <c r="N55" s="24" t="str">
        <f>VLOOKUP(A55,'Part 50 Counties'!$A$2:$B$34,2)</f>
        <v>No</v>
      </c>
      <c r="O55" s="25">
        <f>(IF(N55="No",0,(IF(D55="CO2",0,(VLOOKUP(F55,'Rule Reductions'!$C$2:$E$75,2,FALSE))))))</f>
        <v>0</v>
      </c>
      <c r="P55" s="25">
        <f>(IF(N55="No",0,(IF(D55="CO2",0,(VLOOKUP(F55,'Rule Reductions'!$C$2:$E$75,3,FALSE))))))</f>
        <v>0</v>
      </c>
      <c r="Q55" s="22">
        <f t="shared" si="0"/>
        <v>2.7239264069385252</v>
      </c>
      <c r="R55" s="22">
        <f t="shared" si="1"/>
        <v>2.8685365850810967</v>
      </c>
      <c r="S55" s="22">
        <f t="shared" si="2"/>
        <v>2.4755384149374153</v>
      </c>
      <c r="T55" s="22">
        <f t="shared" si="3"/>
        <v>2.808851002289305</v>
      </c>
      <c r="U55" s="22">
        <f t="shared" si="4"/>
        <v>3.0795944249895078</v>
      </c>
      <c r="V55" s="22">
        <f t="shared" si="5"/>
        <v>2.5681032367348933</v>
      </c>
    </row>
    <row r="56" spans="1:22" x14ac:dyDescent="0.25">
      <c r="A56" s="1" t="s">
        <v>41</v>
      </c>
      <c r="B56" s="1" t="s">
        <v>16</v>
      </c>
      <c r="C56" s="1" t="s">
        <v>6</v>
      </c>
      <c r="D56" s="1" t="s">
        <v>23</v>
      </c>
      <c r="E56" s="4">
        <v>0.55150732012735304</v>
      </c>
      <c r="F56" s="1" t="s">
        <v>6</v>
      </c>
      <c r="G56" s="1" t="s">
        <v>101</v>
      </c>
      <c r="H56" s="13">
        <f>IF(G56="Mix",'Growth Factors'!$N$7,(IF(G56="Oil",'Growth Factors'!$E$7,'Growth Factors'!$K$7)))</f>
        <v>8.9570562775409979E-2</v>
      </c>
      <c r="I56" s="23">
        <f>IF(G56="Mix",'Growth Factors'!$O$7,(IF(G56="Oil",'Growth Factors'!$F$7,'Growth Factors'!$L$7)))</f>
        <v>0.14741463403243865</v>
      </c>
      <c r="J56" s="23">
        <f>IF(G56="Mix",'Growth Factors'!$P$7,(IF(G56="Oil",'Growth Factors'!$G$7,'Growth Factors'!$M$7)))</f>
        <v>-9.7846340250338504E-3</v>
      </c>
      <c r="K56" s="23">
        <f>IF(G56="Mix",'Growth Factors'!$N$12,(IF(G56="Oil",'Growth Factors'!$E$12,'Growth Factors'!$K$12)))</f>
        <v>0.12354040091572198</v>
      </c>
      <c r="L56" s="23">
        <f>IF(G56="Mix",'Growth Factors'!$O$12,(IF(G56="Oil",'Growth Factors'!$F$12,'Growth Factors'!$L$12)))</f>
        <v>0.23183776999580308</v>
      </c>
      <c r="M56" s="23">
        <f>IF(G56="Mix",'Growth Factors'!$P$12,(IF(G56="Oil",'Growth Factors'!$G$12,'Growth Factors'!$M$12)))</f>
        <v>2.7241294693957304E-2</v>
      </c>
      <c r="N56" s="24" t="str">
        <f>VLOOKUP(A56,'Part 50 Counties'!$A$2:$B$34,2)</f>
        <v>Yes</v>
      </c>
      <c r="O56" s="25">
        <f>(IF(N56="No",0,(IF(D56="CO2",0,(VLOOKUP(F56,'Rule Reductions'!$C$2:$E$75,2,FALSE))))))</f>
        <v>0.5129999999999999</v>
      </c>
      <c r="P56" s="25">
        <f>(IF(N56="No",0,(IF(D56="CO2",0,(VLOOKUP(F56,'Rule Reductions'!$C$2:$E$75,3,FALSE))))))</f>
        <v>0.5129999999999999</v>
      </c>
      <c r="Q56" s="22">
        <f t="shared" si="0"/>
        <v>0.29264129074780226</v>
      </c>
      <c r="R56" s="22">
        <f t="shared" si="1"/>
        <v>0.30817728653649717</v>
      </c>
      <c r="S56" s="22">
        <f t="shared" si="2"/>
        <v>0.26595606812199873</v>
      </c>
      <c r="T56" s="22">
        <f t="shared" si="3"/>
        <v>0.30176504795959097</v>
      </c>
      <c r="U56" s="22">
        <f t="shared" si="4"/>
        <v>0.33085199556531358</v>
      </c>
      <c r="V56" s="22">
        <f t="shared" si="5"/>
        <v>0.27590064256411789</v>
      </c>
    </row>
    <row r="57" spans="1:22" x14ac:dyDescent="0.25">
      <c r="A57" s="1" t="s">
        <v>41</v>
      </c>
      <c r="B57" s="1" t="s">
        <v>16</v>
      </c>
      <c r="C57" s="1" t="s">
        <v>6</v>
      </c>
      <c r="D57" s="1" t="s">
        <v>24</v>
      </c>
      <c r="E57" s="7">
        <v>1.17196346402042E-2</v>
      </c>
      <c r="F57" s="1" t="s">
        <v>6</v>
      </c>
      <c r="G57" s="1" t="s">
        <v>101</v>
      </c>
      <c r="H57" s="13">
        <f>IF(G57="Mix",'Growth Factors'!$N$7,(IF(G57="Oil",'Growth Factors'!$E$7,'Growth Factors'!$K$7)))</f>
        <v>8.9570562775409979E-2</v>
      </c>
      <c r="I57" s="23">
        <f>IF(G57="Mix",'Growth Factors'!$O$7,(IF(G57="Oil",'Growth Factors'!$F$7,'Growth Factors'!$L$7)))</f>
        <v>0.14741463403243865</v>
      </c>
      <c r="J57" s="23">
        <f>IF(G57="Mix",'Growth Factors'!$P$7,(IF(G57="Oil",'Growth Factors'!$G$7,'Growth Factors'!$M$7)))</f>
        <v>-9.7846340250338504E-3</v>
      </c>
      <c r="K57" s="23">
        <f>IF(G57="Mix",'Growth Factors'!$N$12,(IF(G57="Oil",'Growth Factors'!$E$12,'Growth Factors'!$K$12)))</f>
        <v>0.12354040091572198</v>
      </c>
      <c r="L57" s="23">
        <f>IF(G57="Mix",'Growth Factors'!$O$12,(IF(G57="Oil",'Growth Factors'!$F$12,'Growth Factors'!$L$12)))</f>
        <v>0.23183776999580308</v>
      </c>
      <c r="M57" s="23">
        <f>IF(G57="Mix",'Growth Factors'!$P$12,(IF(G57="Oil",'Growth Factors'!$G$12,'Growth Factors'!$M$12)))</f>
        <v>2.7241294693957304E-2</v>
      </c>
      <c r="N57" s="24" t="str">
        <f>VLOOKUP(A57,'Part 50 Counties'!$A$2:$B$34,2)</f>
        <v>Yes</v>
      </c>
      <c r="O57" s="25">
        <f>(IF(N57="No",0,(IF(D57="CO2",0,(VLOOKUP(F57,'Rule Reductions'!$C$2:$E$75,2,FALSE))))))</f>
        <v>0</v>
      </c>
      <c r="P57" s="25">
        <f>(IF(N57="No",0,(IF(D57="CO2",0,(VLOOKUP(F57,'Rule Reductions'!$C$2:$E$75,3,FALSE))))))</f>
        <v>0</v>
      </c>
      <c r="Q57" s="22">
        <f t="shared" si="0"/>
        <v>1.2769368910449479E-2</v>
      </c>
      <c r="R57" s="22">
        <f t="shared" si="1"/>
        <v>1.3447280291683794E-2</v>
      </c>
      <c r="S57" s="22">
        <f t="shared" si="2"/>
        <v>1.1604962304342693E-2</v>
      </c>
      <c r="T57" s="22">
        <f t="shared" si="3"/>
        <v>1.3167483002240809E-2</v>
      </c>
      <c r="U57" s="22">
        <f t="shared" si="4"/>
        <v>1.4436688600354708E-2</v>
      </c>
      <c r="V57" s="22">
        <f t="shared" si="5"/>
        <v>1.2038892661143512E-2</v>
      </c>
    </row>
    <row r="58" spans="1:22" x14ac:dyDescent="0.25">
      <c r="A58" s="1" t="s">
        <v>41</v>
      </c>
      <c r="B58" s="1" t="s">
        <v>34</v>
      </c>
      <c r="C58" s="1" t="s">
        <v>6</v>
      </c>
      <c r="D58" s="1" t="s">
        <v>23</v>
      </c>
      <c r="E58" s="3">
        <v>0</v>
      </c>
      <c r="F58" s="1" t="s">
        <v>6</v>
      </c>
      <c r="G58" s="1" t="s">
        <v>101</v>
      </c>
      <c r="H58" s="13">
        <f>IF(G58="Mix",'Growth Factors'!$N$7,(IF(G58="Oil",'Growth Factors'!$E$7,'Growth Factors'!$K$7)))</f>
        <v>8.9570562775409979E-2</v>
      </c>
      <c r="I58" s="23">
        <f>IF(G58="Mix",'Growth Factors'!$O$7,(IF(G58="Oil",'Growth Factors'!$F$7,'Growth Factors'!$L$7)))</f>
        <v>0.14741463403243865</v>
      </c>
      <c r="J58" s="23">
        <f>IF(G58="Mix",'Growth Factors'!$P$7,(IF(G58="Oil",'Growth Factors'!$G$7,'Growth Factors'!$M$7)))</f>
        <v>-9.7846340250338504E-3</v>
      </c>
      <c r="K58" s="23">
        <f>IF(G58="Mix",'Growth Factors'!$N$12,(IF(G58="Oil",'Growth Factors'!$E$12,'Growth Factors'!$K$12)))</f>
        <v>0.12354040091572198</v>
      </c>
      <c r="L58" s="23">
        <f>IF(G58="Mix",'Growth Factors'!$O$12,(IF(G58="Oil",'Growth Factors'!$F$12,'Growth Factors'!$L$12)))</f>
        <v>0.23183776999580308</v>
      </c>
      <c r="M58" s="23">
        <f>IF(G58="Mix",'Growth Factors'!$P$12,(IF(G58="Oil",'Growth Factors'!$G$12,'Growth Factors'!$M$12)))</f>
        <v>2.7241294693957304E-2</v>
      </c>
      <c r="N58" s="24" t="str">
        <f>VLOOKUP(A58,'Part 50 Counties'!$A$2:$B$34,2)</f>
        <v>Yes</v>
      </c>
      <c r="O58" s="25">
        <f>(IF(N58="No",0,(IF(D58="CO2",0,(VLOOKUP(F58,'Rule Reductions'!$C$2:$E$75,2,FALSE))))))</f>
        <v>0.5129999999999999</v>
      </c>
      <c r="P58" s="25">
        <f>(IF(N58="No",0,(IF(D58="CO2",0,(VLOOKUP(F58,'Rule Reductions'!$C$2:$E$75,3,FALSE))))))</f>
        <v>0.5129999999999999</v>
      </c>
      <c r="Q58" s="22">
        <f t="shared" si="0"/>
        <v>0</v>
      </c>
      <c r="R58" s="22">
        <f t="shared" si="1"/>
        <v>0</v>
      </c>
      <c r="S58" s="22">
        <f t="shared" si="2"/>
        <v>0</v>
      </c>
      <c r="T58" s="22">
        <f t="shared" si="3"/>
        <v>0</v>
      </c>
      <c r="U58" s="22">
        <f t="shared" si="4"/>
        <v>0</v>
      </c>
      <c r="V58" s="22">
        <f t="shared" si="5"/>
        <v>0</v>
      </c>
    </row>
    <row r="59" spans="1:22" x14ac:dyDescent="0.25">
      <c r="A59" s="1" t="s">
        <v>41</v>
      </c>
      <c r="B59" s="1" t="s">
        <v>34</v>
      </c>
      <c r="C59" s="1" t="s">
        <v>6</v>
      </c>
      <c r="D59" s="1" t="s">
        <v>24</v>
      </c>
      <c r="E59" s="3">
        <v>0</v>
      </c>
      <c r="F59" s="1" t="s">
        <v>6</v>
      </c>
      <c r="G59" s="1" t="s">
        <v>101</v>
      </c>
      <c r="H59" s="13">
        <f>IF(G59="Mix",'Growth Factors'!$N$7,(IF(G59="Oil",'Growth Factors'!$E$7,'Growth Factors'!$K$7)))</f>
        <v>8.9570562775409979E-2</v>
      </c>
      <c r="I59" s="23">
        <f>IF(G59="Mix",'Growth Factors'!$O$7,(IF(G59="Oil",'Growth Factors'!$F$7,'Growth Factors'!$L$7)))</f>
        <v>0.14741463403243865</v>
      </c>
      <c r="J59" s="23">
        <f>IF(G59="Mix",'Growth Factors'!$P$7,(IF(G59="Oil",'Growth Factors'!$G$7,'Growth Factors'!$M$7)))</f>
        <v>-9.7846340250338504E-3</v>
      </c>
      <c r="K59" s="23">
        <f>IF(G59="Mix",'Growth Factors'!$N$12,(IF(G59="Oil",'Growth Factors'!$E$12,'Growth Factors'!$K$12)))</f>
        <v>0.12354040091572198</v>
      </c>
      <c r="L59" s="23">
        <f>IF(G59="Mix",'Growth Factors'!$O$12,(IF(G59="Oil",'Growth Factors'!$F$12,'Growth Factors'!$L$12)))</f>
        <v>0.23183776999580308</v>
      </c>
      <c r="M59" s="23">
        <f>IF(G59="Mix",'Growth Factors'!$P$12,(IF(G59="Oil",'Growth Factors'!$G$12,'Growth Factors'!$M$12)))</f>
        <v>2.7241294693957304E-2</v>
      </c>
      <c r="N59" s="24" t="str">
        <f>VLOOKUP(A59,'Part 50 Counties'!$A$2:$B$34,2)</f>
        <v>Yes</v>
      </c>
      <c r="O59" s="25">
        <f>(IF(N59="No",0,(IF(D59="CO2",0,(VLOOKUP(F59,'Rule Reductions'!$C$2:$E$75,2,FALSE))))))</f>
        <v>0</v>
      </c>
      <c r="P59" s="25">
        <f>(IF(N59="No",0,(IF(D59="CO2",0,(VLOOKUP(F59,'Rule Reductions'!$C$2:$E$75,3,FALSE))))))</f>
        <v>0</v>
      </c>
      <c r="Q59" s="22">
        <f t="shared" si="0"/>
        <v>0</v>
      </c>
      <c r="R59" s="22">
        <f t="shared" si="1"/>
        <v>0</v>
      </c>
      <c r="S59" s="22">
        <f t="shared" si="2"/>
        <v>0</v>
      </c>
      <c r="T59" s="22">
        <f t="shared" si="3"/>
        <v>0</v>
      </c>
      <c r="U59" s="22">
        <f t="shared" si="4"/>
        <v>0</v>
      </c>
      <c r="V59" s="22">
        <f t="shared" si="5"/>
        <v>0</v>
      </c>
    </row>
    <row r="60" spans="1:22" x14ac:dyDescent="0.25">
      <c r="A60" s="1" t="s">
        <v>41</v>
      </c>
      <c r="B60" s="1" t="s">
        <v>45</v>
      </c>
      <c r="C60" s="1" t="s">
        <v>6</v>
      </c>
      <c r="D60" s="1" t="s">
        <v>23</v>
      </c>
      <c r="E60" s="3">
        <v>0</v>
      </c>
      <c r="F60" s="1" t="s">
        <v>6</v>
      </c>
      <c r="G60" s="1" t="s">
        <v>101</v>
      </c>
      <c r="H60" s="13">
        <f>IF(G60="Mix",'Growth Factors'!$N$7,(IF(G60="Oil",'Growth Factors'!$E$7,'Growth Factors'!$K$7)))</f>
        <v>8.9570562775409979E-2</v>
      </c>
      <c r="I60" s="23">
        <f>IF(G60="Mix",'Growth Factors'!$O$7,(IF(G60="Oil",'Growth Factors'!$F$7,'Growth Factors'!$L$7)))</f>
        <v>0.14741463403243865</v>
      </c>
      <c r="J60" s="23">
        <f>IF(G60="Mix",'Growth Factors'!$P$7,(IF(G60="Oil",'Growth Factors'!$G$7,'Growth Factors'!$M$7)))</f>
        <v>-9.7846340250338504E-3</v>
      </c>
      <c r="K60" s="23">
        <f>IF(G60="Mix",'Growth Factors'!$N$12,(IF(G60="Oil",'Growth Factors'!$E$12,'Growth Factors'!$K$12)))</f>
        <v>0.12354040091572198</v>
      </c>
      <c r="L60" s="23">
        <f>IF(G60="Mix",'Growth Factors'!$O$12,(IF(G60="Oil",'Growth Factors'!$F$12,'Growth Factors'!$L$12)))</f>
        <v>0.23183776999580308</v>
      </c>
      <c r="M60" s="23">
        <f>IF(G60="Mix",'Growth Factors'!$P$12,(IF(G60="Oil",'Growth Factors'!$G$12,'Growth Factors'!$M$12)))</f>
        <v>2.7241294693957304E-2</v>
      </c>
      <c r="N60" s="24" t="str">
        <f>VLOOKUP(A60,'Part 50 Counties'!$A$2:$B$34,2)</f>
        <v>Yes</v>
      </c>
      <c r="O60" s="25">
        <f>(IF(N60="No",0,(IF(D60="CO2",0,(VLOOKUP(F60,'Rule Reductions'!$C$2:$E$75,2,FALSE))))))</f>
        <v>0.5129999999999999</v>
      </c>
      <c r="P60" s="25">
        <f>(IF(N60="No",0,(IF(D60="CO2",0,(VLOOKUP(F60,'Rule Reductions'!$C$2:$E$75,3,FALSE))))))</f>
        <v>0.5129999999999999</v>
      </c>
      <c r="Q60" s="22">
        <f t="shared" si="0"/>
        <v>0</v>
      </c>
      <c r="R60" s="22">
        <f t="shared" si="1"/>
        <v>0</v>
      </c>
      <c r="S60" s="22">
        <f t="shared" si="2"/>
        <v>0</v>
      </c>
      <c r="T60" s="22">
        <f t="shared" si="3"/>
        <v>0</v>
      </c>
      <c r="U60" s="22">
        <f t="shared" si="4"/>
        <v>0</v>
      </c>
      <c r="V60" s="22">
        <f t="shared" si="5"/>
        <v>0</v>
      </c>
    </row>
    <row r="61" spans="1:22" x14ac:dyDescent="0.25">
      <c r="A61" s="1" t="s">
        <v>41</v>
      </c>
      <c r="B61" s="1" t="s">
        <v>45</v>
      </c>
      <c r="C61" s="1" t="s">
        <v>6</v>
      </c>
      <c r="D61" s="1" t="s">
        <v>24</v>
      </c>
      <c r="E61" s="3">
        <v>0</v>
      </c>
      <c r="F61" s="1" t="s">
        <v>6</v>
      </c>
      <c r="G61" s="1" t="s">
        <v>101</v>
      </c>
      <c r="H61" s="13">
        <f>IF(G61="Mix",'Growth Factors'!$N$7,(IF(G61="Oil",'Growth Factors'!$E$7,'Growth Factors'!$K$7)))</f>
        <v>8.9570562775409979E-2</v>
      </c>
      <c r="I61" s="23">
        <f>IF(G61="Mix",'Growth Factors'!$O$7,(IF(G61="Oil",'Growth Factors'!$F$7,'Growth Factors'!$L$7)))</f>
        <v>0.14741463403243865</v>
      </c>
      <c r="J61" s="23">
        <f>IF(G61="Mix",'Growth Factors'!$P$7,(IF(G61="Oil",'Growth Factors'!$G$7,'Growth Factors'!$M$7)))</f>
        <v>-9.7846340250338504E-3</v>
      </c>
      <c r="K61" s="23">
        <f>IF(G61="Mix",'Growth Factors'!$N$12,(IF(G61="Oil",'Growth Factors'!$E$12,'Growth Factors'!$K$12)))</f>
        <v>0.12354040091572198</v>
      </c>
      <c r="L61" s="23">
        <f>IF(G61="Mix",'Growth Factors'!$O$12,(IF(G61="Oil",'Growth Factors'!$F$12,'Growth Factors'!$L$12)))</f>
        <v>0.23183776999580308</v>
      </c>
      <c r="M61" s="23">
        <f>IF(G61="Mix",'Growth Factors'!$P$12,(IF(G61="Oil",'Growth Factors'!$G$12,'Growth Factors'!$M$12)))</f>
        <v>2.7241294693957304E-2</v>
      </c>
      <c r="N61" s="24" t="str">
        <f>VLOOKUP(A61,'Part 50 Counties'!$A$2:$B$34,2)</f>
        <v>Yes</v>
      </c>
      <c r="O61" s="25">
        <f>(IF(N61="No",0,(IF(D61="CO2",0,(VLOOKUP(F61,'Rule Reductions'!$C$2:$E$75,2,FALSE))))))</f>
        <v>0</v>
      </c>
      <c r="P61" s="25">
        <f>(IF(N61="No",0,(IF(D61="CO2",0,(VLOOKUP(F61,'Rule Reductions'!$C$2:$E$75,3,FALSE))))))</f>
        <v>0</v>
      </c>
      <c r="Q61" s="22">
        <f t="shared" si="0"/>
        <v>0</v>
      </c>
      <c r="R61" s="22">
        <f t="shared" si="1"/>
        <v>0</v>
      </c>
      <c r="S61" s="22">
        <f t="shared" si="2"/>
        <v>0</v>
      </c>
      <c r="T61" s="22">
        <f t="shared" si="3"/>
        <v>0</v>
      </c>
      <c r="U61" s="22">
        <f t="shared" si="4"/>
        <v>0</v>
      </c>
      <c r="V61" s="22">
        <f t="shared" si="5"/>
        <v>0</v>
      </c>
    </row>
    <row r="62" spans="1:22" x14ac:dyDescent="0.25">
      <c r="A62" s="1" t="s">
        <v>41</v>
      </c>
      <c r="B62" s="1" t="s">
        <v>35</v>
      </c>
      <c r="C62" s="1" t="s">
        <v>6</v>
      </c>
      <c r="D62" s="1" t="s">
        <v>23</v>
      </c>
      <c r="E62" s="2">
        <v>386.05222438113901</v>
      </c>
      <c r="F62" s="1" t="s">
        <v>6</v>
      </c>
      <c r="G62" s="1" t="s">
        <v>101</v>
      </c>
      <c r="H62" s="13">
        <f>IF(G62="Mix",'Growth Factors'!$N$7,(IF(G62="Oil",'Growth Factors'!$E$7,'Growth Factors'!$K$7)))</f>
        <v>8.9570562775409979E-2</v>
      </c>
      <c r="I62" s="23">
        <f>IF(G62="Mix",'Growth Factors'!$O$7,(IF(G62="Oil",'Growth Factors'!$F$7,'Growth Factors'!$L$7)))</f>
        <v>0.14741463403243865</v>
      </c>
      <c r="J62" s="23">
        <f>IF(G62="Mix",'Growth Factors'!$P$7,(IF(G62="Oil",'Growth Factors'!$G$7,'Growth Factors'!$M$7)))</f>
        <v>-9.7846340250338504E-3</v>
      </c>
      <c r="K62" s="23">
        <f>IF(G62="Mix",'Growth Factors'!$N$12,(IF(G62="Oil",'Growth Factors'!$E$12,'Growth Factors'!$K$12)))</f>
        <v>0.12354040091572198</v>
      </c>
      <c r="L62" s="23">
        <f>IF(G62="Mix",'Growth Factors'!$O$12,(IF(G62="Oil",'Growth Factors'!$F$12,'Growth Factors'!$L$12)))</f>
        <v>0.23183776999580308</v>
      </c>
      <c r="M62" s="23">
        <f>IF(G62="Mix",'Growth Factors'!$P$12,(IF(G62="Oil",'Growth Factors'!$G$12,'Growth Factors'!$M$12)))</f>
        <v>2.7241294693957304E-2</v>
      </c>
      <c r="N62" s="24" t="str">
        <f>VLOOKUP(A62,'Part 50 Counties'!$A$2:$B$34,2)</f>
        <v>Yes</v>
      </c>
      <c r="O62" s="25">
        <f>(IF(N62="No",0,(IF(D62="CO2",0,(VLOOKUP(F62,'Rule Reductions'!$C$2:$E$75,2,FALSE))))))</f>
        <v>0.5129999999999999</v>
      </c>
      <c r="P62" s="25">
        <f>(IF(N62="No",0,(IF(D62="CO2",0,(VLOOKUP(F62,'Rule Reductions'!$C$2:$E$75,3,FALSE))))))</f>
        <v>0.5129999999999999</v>
      </c>
      <c r="Q62" s="22">
        <f t="shared" si="0"/>
        <v>204.84736487789274</v>
      </c>
      <c r="R62" s="22">
        <f t="shared" si="1"/>
        <v>215.72248024502278</v>
      </c>
      <c r="S62" s="22">
        <f t="shared" si="2"/>
        <v>186.16784934504645</v>
      </c>
      <c r="T62" s="22">
        <f t="shared" si="3"/>
        <v>211.23394695537294</v>
      </c>
      <c r="U62" s="22">
        <f t="shared" si="4"/>
        <v>231.59465734640435</v>
      </c>
      <c r="V62" s="22">
        <f t="shared" si="5"/>
        <v>193.12899916807581</v>
      </c>
    </row>
    <row r="63" spans="1:22" x14ac:dyDescent="0.25">
      <c r="A63" s="1" t="s">
        <v>41</v>
      </c>
      <c r="B63" s="1" t="s">
        <v>35</v>
      </c>
      <c r="C63" s="1" t="s">
        <v>6</v>
      </c>
      <c r="D63" s="1" t="s">
        <v>24</v>
      </c>
      <c r="E63" s="6">
        <v>7.2632911392405104</v>
      </c>
      <c r="F63" s="1" t="s">
        <v>6</v>
      </c>
      <c r="G63" s="1" t="s">
        <v>101</v>
      </c>
      <c r="H63" s="13">
        <f>IF(G63="Mix",'Growth Factors'!$N$7,(IF(G63="Oil",'Growth Factors'!$E$7,'Growth Factors'!$K$7)))</f>
        <v>8.9570562775409979E-2</v>
      </c>
      <c r="I63" s="23">
        <f>IF(G63="Mix",'Growth Factors'!$O$7,(IF(G63="Oil",'Growth Factors'!$F$7,'Growth Factors'!$L$7)))</f>
        <v>0.14741463403243865</v>
      </c>
      <c r="J63" s="23">
        <f>IF(G63="Mix",'Growth Factors'!$P$7,(IF(G63="Oil",'Growth Factors'!$G$7,'Growth Factors'!$M$7)))</f>
        <v>-9.7846340250338504E-3</v>
      </c>
      <c r="K63" s="23">
        <f>IF(G63="Mix",'Growth Factors'!$N$12,(IF(G63="Oil",'Growth Factors'!$E$12,'Growth Factors'!$K$12)))</f>
        <v>0.12354040091572198</v>
      </c>
      <c r="L63" s="23">
        <f>IF(G63="Mix",'Growth Factors'!$O$12,(IF(G63="Oil",'Growth Factors'!$F$12,'Growth Factors'!$L$12)))</f>
        <v>0.23183776999580308</v>
      </c>
      <c r="M63" s="23">
        <f>IF(G63="Mix",'Growth Factors'!$P$12,(IF(G63="Oil",'Growth Factors'!$G$12,'Growth Factors'!$M$12)))</f>
        <v>2.7241294693957304E-2</v>
      </c>
      <c r="N63" s="24" t="str">
        <f>VLOOKUP(A63,'Part 50 Counties'!$A$2:$B$34,2)</f>
        <v>Yes</v>
      </c>
      <c r="O63" s="25">
        <f>(IF(N63="No",0,(IF(D63="CO2",0,(VLOOKUP(F63,'Rule Reductions'!$C$2:$E$75,2,FALSE))))))</f>
        <v>0</v>
      </c>
      <c r="P63" s="25">
        <f>(IF(N63="No",0,(IF(D63="CO2",0,(VLOOKUP(F63,'Rule Reductions'!$C$2:$E$75,3,FALSE))))))</f>
        <v>0</v>
      </c>
      <c r="Q63" s="22">
        <f t="shared" si="0"/>
        <v>7.9138682141839318</v>
      </c>
      <c r="R63" s="22">
        <f t="shared" si="1"/>
        <v>8.3340065444027047</v>
      </c>
      <c r="S63" s="22">
        <f t="shared" si="2"/>
        <v>7.1922224936257706</v>
      </c>
      <c r="T63" s="22">
        <f t="shared" si="3"/>
        <v>8.1606010385498937</v>
      </c>
      <c r="U63" s="22">
        <f t="shared" si="4"/>
        <v>8.9471963597923079</v>
      </c>
      <c r="V63" s="22">
        <f t="shared" si="5"/>
        <v>7.46115259361257</v>
      </c>
    </row>
    <row r="64" spans="1:22" x14ac:dyDescent="0.25">
      <c r="A64" s="1" t="s">
        <v>64</v>
      </c>
      <c r="B64" s="1" t="s">
        <v>35</v>
      </c>
      <c r="C64" s="1" t="s">
        <v>6</v>
      </c>
      <c r="D64" s="1" t="s">
        <v>23</v>
      </c>
      <c r="E64" s="6">
        <v>8.08</v>
      </c>
      <c r="F64" s="1" t="s">
        <v>6</v>
      </c>
      <c r="G64" s="1" t="s">
        <v>101</v>
      </c>
      <c r="H64" s="13">
        <f>IF(G64="Mix",'Growth Factors'!$N$7,(IF(G64="Oil",'Growth Factors'!$E$7,'Growth Factors'!$K$7)))</f>
        <v>8.9570562775409979E-2</v>
      </c>
      <c r="I64" s="23">
        <f>IF(G64="Mix",'Growth Factors'!$O$7,(IF(G64="Oil",'Growth Factors'!$F$7,'Growth Factors'!$L$7)))</f>
        <v>0.14741463403243865</v>
      </c>
      <c r="J64" s="23">
        <f>IF(G64="Mix",'Growth Factors'!$P$7,(IF(G64="Oil",'Growth Factors'!$G$7,'Growth Factors'!$M$7)))</f>
        <v>-9.7846340250338504E-3</v>
      </c>
      <c r="K64" s="23">
        <f>IF(G64="Mix",'Growth Factors'!$N$12,(IF(G64="Oil",'Growth Factors'!$E$12,'Growth Factors'!$K$12)))</f>
        <v>0.12354040091572198</v>
      </c>
      <c r="L64" s="23">
        <f>IF(G64="Mix",'Growth Factors'!$O$12,(IF(G64="Oil",'Growth Factors'!$F$12,'Growth Factors'!$L$12)))</f>
        <v>0.23183776999580308</v>
      </c>
      <c r="M64" s="23">
        <f>IF(G64="Mix",'Growth Factors'!$P$12,(IF(G64="Oil",'Growth Factors'!$G$12,'Growth Factors'!$M$12)))</f>
        <v>2.7241294693957304E-2</v>
      </c>
      <c r="N64" s="24" t="str">
        <f>VLOOKUP(A64,'Part 50 Counties'!$A$2:$B$34,2)</f>
        <v>No</v>
      </c>
      <c r="O64" s="25">
        <f>(IF(N64="No",0,(IF(D64="CO2",0,(VLOOKUP(F64,'Rule Reductions'!$C$2:$E$75,2,FALSE))))))</f>
        <v>0</v>
      </c>
      <c r="P64" s="25">
        <f>(IF(N64="No",0,(IF(D64="CO2",0,(VLOOKUP(F64,'Rule Reductions'!$C$2:$E$75,3,FALSE))))))</f>
        <v>0</v>
      </c>
      <c r="Q64" s="22">
        <f t="shared" si="0"/>
        <v>8.8037301472253127</v>
      </c>
      <c r="R64" s="22">
        <f t="shared" si="1"/>
        <v>9.271110242982104</v>
      </c>
      <c r="S64" s="22">
        <f t="shared" si="2"/>
        <v>8.0009401570777268</v>
      </c>
      <c r="T64" s="22">
        <f t="shared" si="3"/>
        <v>9.0782064393990325</v>
      </c>
      <c r="U64" s="22">
        <f t="shared" si="4"/>
        <v>9.9532491815660897</v>
      </c>
      <c r="V64" s="22">
        <f t="shared" si="5"/>
        <v>8.3001096611271752</v>
      </c>
    </row>
    <row r="65" spans="1:22" x14ac:dyDescent="0.25">
      <c r="A65" s="1" t="s">
        <v>64</v>
      </c>
      <c r="B65" s="1" t="s">
        <v>35</v>
      </c>
      <c r="C65" s="1" t="s">
        <v>6</v>
      </c>
      <c r="D65" s="1" t="s">
        <v>24</v>
      </c>
      <c r="E65" s="4">
        <v>0.2</v>
      </c>
      <c r="F65" s="1" t="s">
        <v>6</v>
      </c>
      <c r="G65" s="1" t="s">
        <v>101</v>
      </c>
      <c r="H65" s="13">
        <f>IF(G65="Mix",'Growth Factors'!$N$7,(IF(G65="Oil",'Growth Factors'!$E$7,'Growth Factors'!$K$7)))</f>
        <v>8.9570562775409979E-2</v>
      </c>
      <c r="I65" s="23">
        <f>IF(G65="Mix",'Growth Factors'!$O$7,(IF(G65="Oil",'Growth Factors'!$F$7,'Growth Factors'!$L$7)))</f>
        <v>0.14741463403243865</v>
      </c>
      <c r="J65" s="23">
        <f>IF(G65="Mix",'Growth Factors'!$P$7,(IF(G65="Oil",'Growth Factors'!$G$7,'Growth Factors'!$M$7)))</f>
        <v>-9.7846340250338504E-3</v>
      </c>
      <c r="K65" s="23">
        <f>IF(G65="Mix",'Growth Factors'!$N$12,(IF(G65="Oil",'Growth Factors'!$E$12,'Growth Factors'!$K$12)))</f>
        <v>0.12354040091572198</v>
      </c>
      <c r="L65" s="23">
        <f>IF(G65="Mix",'Growth Factors'!$O$12,(IF(G65="Oil",'Growth Factors'!$F$12,'Growth Factors'!$L$12)))</f>
        <v>0.23183776999580308</v>
      </c>
      <c r="M65" s="23">
        <f>IF(G65="Mix",'Growth Factors'!$P$12,(IF(G65="Oil",'Growth Factors'!$G$12,'Growth Factors'!$M$12)))</f>
        <v>2.7241294693957304E-2</v>
      </c>
      <c r="N65" s="24" t="str">
        <f>VLOOKUP(A65,'Part 50 Counties'!$A$2:$B$34,2)</f>
        <v>No</v>
      </c>
      <c r="O65" s="25">
        <f>(IF(N65="No",0,(IF(D65="CO2",0,(VLOOKUP(F65,'Rule Reductions'!$C$2:$E$75,2,FALSE))))))</f>
        <v>0</v>
      </c>
      <c r="P65" s="25">
        <f>(IF(N65="No",0,(IF(D65="CO2",0,(VLOOKUP(F65,'Rule Reductions'!$C$2:$E$75,3,FALSE))))))</f>
        <v>0</v>
      </c>
      <c r="Q65" s="22">
        <f t="shared" si="0"/>
        <v>0.217914112555082</v>
      </c>
      <c r="R65" s="22">
        <f t="shared" si="1"/>
        <v>0.22948292680648774</v>
      </c>
      <c r="S65" s="22">
        <f t="shared" si="2"/>
        <v>0.19804307319499326</v>
      </c>
      <c r="T65" s="22">
        <f t="shared" si="3"/>
        <v>0.22470808018314439</v>
      </c>
      <c r="U65" s="22">
        <f t="shared" si="4"/>
        <v>0.24636755399916066</v>
      </c>
      <c r="V65" s="22">
        <f t="shared" si="5"/>
        <v>0.20544825893879148</v>
      </c>
    </row>
    <row r="66" spans="1:22" x14ac:dyDescent="0.25">
      <c r="A66" s="1" t="s">
        <v>63</v>
      </c>
      <c r="B66" s="1" t="s">
        <v>35</v>
      </c>
      <c r="C66" s="1" t="s">
        <v>6</v>
      </c>
      <c r="D66" s="1" t="s">
        <v>23</v>
      </c>
      <c r="E66" s="2">
        <v>166.20594056759501</v>
      </c>
      <c r="F66" s="1" t="s">
        <v>6</v>
      </c>
      <c r="G66" s="1" t="s">
        <v>101</v>
      </c>
      <c r="H66" s="13">
        <f>IF(G66="Mix",'Growth Factors'!$N$7,(IF(G66="Oil",'Growth Factors'!$E$7,'Growth Factors'!$K$7)))</f>
        <v>8.9570562775409979E-2</v>
      </c>
      <c r="I66" s="23">
        <f>IF(G66="Mix",'Growth Factors'!$O$7,(IF(G66="Oil",'Growth Factors'!$F$7,'Growth Factors'!$L$7)))</f>
        <v>0.14741463403243865</v>
      </c>
      <c r="J66" s="23">
        <f>IF(G66="Mix",'Growth Factors'!$P$7,(IF(G66="Oil",'Growth Factors'!$G$7,'Growth Factors'!$M$7)))</f>
        <v>-9.7846340250338504E-3</v>
      </c>
      <c r="K66" s="23">
        <f>IF(G66="Mix",'Growth Factors'!$N$12,(IF(G66="Oil",'Growth Factors'!$E$12,'Growth Factors'!$K$12)))</f>
        <v>0.12354040091572198</v>
      </c>
      <c r="L66" s="23">
        <f>IF(G66="Mix",'Growth Factors'!$O$12,(IF(G66="Oil",'Growth Factors'!$F$12,'Growth Factors'!$L$12)))</f>
        <v>0.23183776999580308</v>
      </c>
      <c r="M66" s="23">
        <f>IF(G66="Mix",'Growth Factors'!$P$12,(IF(G66="Oil",'Growth Factors'!$G$12,'Growth Factors'!$M$12)))</f>
        <v>2.7241294693957304E-2</v>
      </c>
      <c r="N66" s="24" t="str">
        <f>VLOOKUP(A66,'Part 50 Counties'!$A$2:$B$34,2)</f>
        <v>No</v>
      </c>
      <c r="O66" s="25">
        <f>(IF(N66="No",0,(IF(D66="CO2",0,(VLOOKUP(F66,'Rule Reductions'!$C$2:$E$75,2,FALSE))))))</f>
        <v>0</v>
      </c>
      <c r="P66" s="25">
        <f>(IF(N66="No",0,(IF(D66="CO2",0,(VLOOKUP(F66,'Rule Reductions'!$C$2:$E$75,3,FALSE))))))</f>
        <v>0</v>
      </c>
      <c r="Q66" s="22">
        <f t="shared" si="0"/>
        <v>181.09310020085084</v>
      </c>
      <c r="R66" s="22">
        <f t="shared" si="1"/>
        <v>190.70712847038428</v>
      </c>
      <c r="S66" s="22">
        <f t="shared" si="2"/>
        <v>164.57967626635457</v>
      </c>
      <c r="T66" s="22">
        <f t="shared" si="3"/>
        <v>186.73908909989035</v>
      </c>
      <c r="U66" s="22">
        <f t="shared" si="4"/>
        <v>204.73875518884122</v>
      </c>
      <c r="V66" s="22">
        <f t="shared" si="5"/>
        <v>170.73360557448322</v>
      </c>
    </row>
    <row r="67" spans="1:22" x14ac:dyDescent="0.25">
      <c r="A67" s="1" t="s">
        <v>63</v>
      </c>
      <c r="B67" s="1" t="s">
        <v>35</v>
      </c>
      <c r="C67" s="1" t="s">
        <v>6</v>
      </c>
      <c r="D67" s="1" t="s">
        <v>24</v>
      </c>
      <c r="E67" s="6">
        <v>3.88860759493671</v>
      </c>
      <c r="F67" s="1" t="s">
        <v>6</v>
      </c>
      <c r="G67" s="1" t="s">
        <v>101</v>
      </c>
      <c r="H67" s="13">
        <f>IF(G67="Mix",'Growth Factors'!$N$7,(IF(G67="Oil",'Growth Factors'!$E$7,'Growth Factors'!$K$7)))</f>
        <v>8.9570562775409979E-2</v>
      </c>
      <c r="I67" s="23">
        <f>IF(G67="Mix",'Growth Factors'!$O$7,(IF(G67="Oil",'Growth Factors'!$F$7,'Growth Factors'!$L$7)))</f>
        <v>0.14741463403243865</v>
      </c>
      <c r="J67" s="23">
        <f>IF(G67="Mix",'Growth Factors'!$P$7,(IF(G67="Oil",'Growth Factors'!$G$7,'Growth Factors'!$M$7)))</f>
        <v>-9.7846340250338504E-3</v>
      </c>
      <c r="K67" s="23">
        <f>IF(G67="Mix",'Growth Factors'!$N$12,(IF(G67="Oil",'Growth Factors'!$E$12,'Growth Factors'!$K$12)))</f>
        <v>0.12354040091572198</v>
      </c>
      <c r="L67" s="23">
        <f>IF(G67="Mix",'Growth Factors'!$O$12,(IF(G67="Oil",'Growth Factors'!$F$12,'Growth Factors'!$L$12)))</f>
        <v>0.23183776999580308</v>
      </c>
      <c r="M67" s="23">
        <f>IF(G67="Mix",'Growth Factors'!$P$12,(IF(G67="Oil",'Growth Factors'!$G$12,'Growth Factors'!$M$12)))</f>
        <v>2.7241294693957304E-2</v>
      </c>
      <c r="N67" s="24" t="str">
        <f>VLOOKUP(A67,'Part 50 Counties'!$A$2:$B$34,2)</f>
        <v>No</v>
      </c>
      <c r="O67" s="25">
        <f>(IF(N67="No",0,(IF(D67="CO2",0,(VLOOKUP(F67,'Rule Reductions'!$C$2:$E$75,2,FALSE))))))</f>
        <v>0</v>
      </c>
      <c r="P67" s="25">
        <f>(IF(N67="No",0,(IF(D67="CO2",0,(VLOOKUP(F67,'Rule Reductions'!$C$2:$E$75,3,FALSE))))))</f>
        <v>0</v>
      </c>
      <c r="Q67" s="22">
        <f t="shared" ref="Q67:Q130" si="6">+$E67*(1+H67)*(1-$O67)</f>
        <v>4.2369123656279246</v>
      </c>
      <c r="R67" s="22">
        <f t="shared" ref="R67:R130" si="7">+$E67*(1+I67)*(1-$O67)</f>
        <v>4.4618452604400671</v>
      </c>
      <c r="S67" s="22">
        <f t="shared" ref="S67:S130" si="8">+$E67*(1+J67)*(1-$O67)</f>
        <v>3.8505589927532875</v>
      </c>
      <c r="T67" s="22">
        <f t="shared" ref="T67:T130" si="9">+$E67*(1+K67)*(1-$P67)</f>
        <v>4.3690077362191122</v>
      </c>
      <c r="U67" s="22">
        <f t="shared" ref="U67:U130" si="10">+$E67*(1+L67)*(1-$P67)</f>
        <v>4.7901337081355804</v>
      </c>
      <c r="V67" s="22">
        <f t="shared" ref="V67:V130" si="11">+$E67*(1+M67)*(1-$P67)</f>
        <v>3.9945383003795416</v>
      </c>
    </row>
    <row r="68" spans="1:22" x14ac:dyDescent="0.25">
      <c r="A68" s="1" t="s">
        <v>48</v>
      </c>
      <c r="B68" s="1" t="s">
        <v>16</v>
      </c>
      <c r="C68" s="1" t="s">
        <v>6</v>
      </c>
      <c r="D68" s="1" t="s">
        <v>23</v>
      </c>
      <c r="E68" s="6">
        <v>3.32075471698113</v>
      </c>
      <c r="F68" s="1" t="s">
        <v>6</v>
      </c>
      <c r="G68" s="1" t="s">
        <v>101</v>
      </c>
      <c r="H68" s="13">
        <f>IF(G68="Mix",'Growth Factors'!$N$7,(IF(G68="Oil",'Growth Factors'!$E$7,'Growth Factors'!$K$7)))</f>
        <v>8.9570562775409979E-2</v>
      </c>
      <c r="I68" s="23">
        <f>IF(G68="Mix",'Growth Factors'!$O$7,(IF(G68="Oil",'Growth Factors'!$F$7,'Growth Factors'!$L$7)))</f>
        <v>0.14741463403243865</v>
      </c>
      <c r="J68" s="23">
        <f>IF(G68="Mix",'Growth Factors'!$P$7,(IF(G68="Oil",'Growth Factors'!$G$7,'Growth Factors'!$M$7)))</f>
        <v>-9.7846340250338504E-3</v>
      </c>
      <c r="K68" s="23">
        <f>IF(G68="Mix",'Growth Factors'!$N$12,(IF(G68="Oil",'Growth Factors'!$E$12,'Growth Factors'!$K$12)))</f>
        <v>0.12354040091572198</v>
      </c>
      <c r="L68" s="23">
        <f>IF(G68="Mix",'Growth Factors'!$O$12,(IF(G68="Oil",'Growth Factors'!$F$12,'Growth Factors'!$L$12)))</f>
        <v>0.23183776999580308</v>
      </c>
      <c r="M68" s="23">
        <f>IF(G68="Mix",'Growth Factors'!$P$12,(IF(G68="Oil",'Growth Factors'!$G$12,'Growth Factors'!$M$12)))</f>
        <v>2.7241294693957304E-2</v>
      </c>
      <c r="N68" s="24" t="str">
        <f>VLOOKUP(A68,'Part 50 Counties'!$A$2:$B$34,2)</f>
        <v>No</v>
      </c>
      <c r="O68" s="25">
        <f>(IF(N68="No",0,(IF(D68="CO2",0,(VLOOKUP(F68,'Rule Reductions'!$C$2:$E$75,2,FALSE))))))</f>
        <v>0</v>
      </c>
      <c r="P68" s="25">
        <f>(IF(N68="No",0,(IF(D68="CO2",0,(VLOOKUP(F68,'Rule Reductions'!$C$2:$E$75,3,FALSE))))))</f>
        <v>0</v>
      </c>
      <c r="Q68" s="22">
        <f t="shared" si="6"/>
        <v>3.6181965858202272</v>
      </c>
      <c r="R68" s="22">
        <f t="shared" si="7"/>
        <v>3.8102825582963979</v>
      </c>
      <c r="S68" s="22">
        <f t="shared" si="8"/>
        <v>3.288262347388565</v>
      </c>
      <c r="T68" s="22">
        <f t="shared" si="9"/>
        <v>3.7310020860597537</v>
      </c>
      <c r="U68" s="22">
        <f t="shared" si="10"/>
        <v>4.0906310852690799</v>
      </c>
      <c r="V68" s="22">
        <f t="shared" si="11"/>
        <v>3.4112163748327617</v>
      </c>
    </row>
    <row r="69" spans="1:22" x14ac:dyDescent="0.25">
      <c r="A69" s="1" t="s">
        <v>48</v>
      </c>
      <c r="B69" s="1" t="s">
        <v>16</v>
      </c>
      <c r="C69" s="1" t="s">
        <v>6</v>
      </c>
      <c r="D69" s="1" t="s">
        <v>24</v>
      </c>
      <c r="E69" s="4">
        <v>0.113410110599292</v>
      </c>
      <c r="F69" s="1" t="s">
        <v>6</v>
      </c>
      <c r="G69" s="1" t="s">
        <v>101</v>
      </c>
      <c r="H69" s="13">
        <f>IF(G69="Mix",'Growth Factors'!$N$7,(IF(G69="Oil",'Growth Factors'!$E$7,'Growth Factors'!$K$7)))</f>
        <v>8.9570562775409979E-2</v>
      </c>
      <c r="I69" s="23">
        <f>IF(G69="Mix",'Growth Factors'!$O$7,(IF(G69="Oil",'Growth Factors'!$F$7,'Growth Factors'!$L$7)))</f>
        <v>0.14741463403243865</v>
      </c>
      <c r="J69" s="23">
        <f>IF(G69="Mix",'Growth Factors'!$P$7,(IF(G69="Oil",'Growth Factors'!$G$7,'Growth Factors'!$M$7)))</f>
        <v>-9.7846340250338504E-3</v>
      </c>
      <c r="K69" s="23">
        <f>IF(G69="Mix",'Growth Factors'!$N$12,(IF(G69="Oil",'Growth Factors'!$E$12,'Growth Factors'!$K$12)))</f>
        <v>0.12354040091572198</v>
      </c>
      <c r="L69" s="23">
        <f>IF(G69="Mix",'Growth Factors'!$O$12,(IF(G69="Oil",'Growth Factors'!$F$12,'Growth Factors'!$L$12)))</f>
        <v>0.23183776999580308</v>
      </c>
      <c r="M69" s="23">
        <f>IF(G69="Mix",'Growth Factors'!$P$12,(IF(G69="Oil",'Growth Factors'!$G$12,'Growth Factors'!$M$12)))</f>
        <v>2.7241294693957304E-2</v>
      </c>
      <c r="N69" s="24" t="str">
        <f>VLOOKUP(A69,'Part 50 Counties'!$A$2:$B$34,2)</f>
        <v>No</v>
      </c>
      <c r="O69" s="25">
        <f>(IF(N69="No",0,(IF(D69="CO2",0,(VLOOKUP(F69,'Rule Reductions'!$C$2:$E$75,2,FALSE))))))</f>
        <v>0</v>
      </c>
      <c r="P69" s="25">
        <f>(IF(N69="No",0,(IF(D69="CO2",0,(VLOOKUP(F69,'Rule Reductions'!$C$2:$E$75,3,FALSE))))))</f>
        <v>0</v>
      </c>
      <c r="Q69" s="22">
        <f t="shared" si="6"/>
        <v>0.12356831803009208</v>
      </c>
      <c r="R69" s="22">
        <f t="shared" si="7"/>
        <v>0.13012842054886503</v>
      </c>
      <c r="S69" s="22">
        <f t="shared" si="8"/>
        <v>0.11230043417233931</v>
      </c>
      <c r="T69" s="22">
        <f t="shared" si="9"/>
        <v>0.12742084113062491</v>
      </c>
      <c r="U69" s="22">
        <f t="shared" si="10"/>
        <v>0.13970285773560925</v>
      </c>
      <c r="V69" s="22">
        <f t="shared" si="11"/>
        <v>0.11649954884340161</v>
      </c>
    </row>
    <row r="70" spans="1:22" x14ac:dyDescent="0.25">
      <c r="A70" s="1" t="s">
        <v>48</v>
      </c>
      <c r="B70" s="1" t="s">
        <v>45</v>
      </c>
      <c r="C70" s="1" t="s">
        <v>6</v>
      </c>
      <c r="D70" s="1" t="s">
        <v>23</v>
      </c>
      <c r="E70" s="3">
        <v>0</v>
      </c>
      <c r="F70" s="1" t="s">
        <v>6</v>
      </c>
      <c r="G70" s="1" t="s">
        <v>101</v>
      </c>
      <c r="H70" s="13">
        <f>IF(G70="Mix",'Growth Factors'!$N$7,(IF(G70="Oil",'Growth Factors'!$E$7,'Growth Factors'!$K$7)))</f>
        <v>8.9570562775409979E-2</v>
      </c>
      <c r="I70" s="23">
        <f>IF(G70="Mix",'Growth Factors'!$O$7,(IF(G70="Oil",'Growth Factors'!$F$7,'Growth Factors'!$L$7)))</f>
        <v>0.14741463403243865</v>
      </c>
      <c r="J70" s="23">
        <f>IF(G70="Mix",'Growth Factors'!$P$7,(IF(G70="Oil",'Growth Factors'!$G$7,'Growth Factors'!$M$7)))</f>
        <v>-9.7846340250338504E-3</v>
      </c>
      <c r="K70" s="23">
        <f>IF(G70="Mix",'Growth Factors'!$N$12,(IF(G70="Oil",'Growth Factors'!$E$12,'Growth Factors'!$K$12)))</f>
        <v>0.12354040091572198</v>
      </c>
      <c r="L70" s="23">
        <f>IF(G70="Mix",'Growth Factors'!$O$12,(IF(G70="Oil",'Growth Factors'!$F$12,'Growth Factors'!$L$12)))</f>
        <v>0.23183776999580308</v>
      </c>
      <c r="M70" s="23">
        <f>IF(G70="Mix",'Growth Factors'!$P$12,(IF(G70="Oil",'Growth Factors'!$G$12,'Growth Factors'!$M$12)))</f>
        <v>2.7241294693957304E-2</v>
      </c>
      <c r="N70" s="24" t="str">
        <f>VLOOKUP(A70,'Part 50 Counties'!$A$2:$B$34,2)</f>
        <v>No</v>
      </c>
      <c r="O70" s="25">
        <f>(IF(N70="No",0,(IF(D70="CO2",0,(VLOOKUP(F70,'Rule Reductions'!$C$2:$E$75,2,FALSE))))))</f>
        <v>0</v>
      </c>
      <c r="P70" s="25">
        <f>(IF(N70="No",0,(IF(D70="CO2",0,(VLOOKUP(F70,'Rule Reductions'!$C$2:$E$75,3,FALSE))))))</f>
        <v>0</v>
      </c>
      <c r="Q70" s="22">
        <f t="shared" si="6"/>
        <v>0</v>
      </c>
      <c r="R70" s="22">
        <f t="shared" si="7"/>
        <v>0</v>
      </c>
      <c r="S70" s="22">
        <f t="shared" si="8"/>
        <v>0</v>
      </c>
      <c r="T70" s="22">
        <f t="shared" si="9"/>
        <v>0</v>
      </c>
      <c r="U70" s="22">
        <f t="shared" si="10"/>
        <v>0</v>
      </c>
      <c r="V70" s="22">
        <f t="shared" si="11"/>
        <v>0</v>
      </c>
    </row>
    <row r="71" spans="1:22" x14ac:dyDescent="0.25">
      <c r="A71" s="1" t="s">
        <v>48</v>
      </c>
      <c r="B71" s="1" t="s">
        <v>45</v>
      </c>
      <c r="C71" s="1" t="s">
        <v>6</v>
      </c>
      <c r="D71" s="1" t="s">
        <v>24</v>
      </c>
      <c r="E71" s="3">
        <v>0</v>
      </c>
      <c r="F71" s="1" t="s">
        <v>6</v>
      </c>
      <c r="G71" s="1" t="s">
        <v>101</v>
      </c>
      <c r="H71" s="13">
        <f>IF(G71="Mix",'Growth Factors'!$N$7,(IF(G71="Oil",'Growth Factors'!$E$7,'Growth Factors'!$K$7)))</f>
        <v>8.9570562775409979E-2</v>
      </c>
      <c r="I71" s="23">
        <f>IF(G71="Mix",'Growth Factors'!$O$7,(IF(G71="Oil",'Growth Factors'!$F$7,'Growth Factors'!$L$7)))</f>
        <v>0.14741463403243865</v>
      </c>
      <c r="J71" s="23">
        <f>IF(G71="Mix",'Growth Factors'!$P$7,(IF(G71="Oil",'Growth Factors'!$G$7,'Growth Factors'!$M$7)))</f>
        <v>-9.7846340250338504E-3</v>
      </c>
      <c r="K71" s="23">
        <f>IF(G71="Mix",'Growth Factors'!$N$12,(IF(G71="Oil",'Growth Factors'!$E$12,'Growth Factors'!$K$12)))</f>
        <v>0.12354040091572198</v>
      </c>
      <c r="L71" s="23">
        <f>IF(G71="Mix",'Growth Factors'!$O$12,(IF(G71="Oil",'Growth Factors'!$F$12,'Growth Factors'!$L$12)))</f>
        <v>0.23183776999580308</v>
      </c>
      <c r="M71" s="23">
        <f>IF(G71="Mix",'Growth Factors'!$P$12,(IF(G71="Oil",'Growth Factors'!$G$12,'Growth Factors'!$M$12)))</f>
        <v>2.7241294693957304E-2</v>
      </c>
      <c r="N71" s="24" t="str">
        <f>VLOOKUP(A71,'Part 50 Counties'!$A$2:$B$34,2)</f>
        <v>No</v>
      </c>
      <c r="O71" s="25">
        <f>(IF(N71="No",0,(IF(D71="CO2",0,(VLOOKUP(F71,'Rule Reductions'!$C$2:$E$75,2,FALSE))))))</f>
        <v>0</v>
      </c>
      <c r="P71" s="25">
        <f>(IF(N71="No",0,(IF(D71="CO2",0,(VLOOKUP(F71,'Rule Reductions'!$C$2:$E$75,3,FALSE))))))</f>
        <v>0</v>
      </c>
      <c r="Q71" s="22">
        <f t="shared" si="6"/>
        <v>0</v>
      </c>
      <c r="R71" s="22">
        <f t="shared" si="7"/>
        <v>0</v>
      </c>
      <c r="S71" s="22">
        <f t="shared" si="8"/>
        <v>0</v>
      </c>
      <c r="T71" s="22">
        <f t="shared" si="9"/>
        <v>0</v>
      </c>
      <c r="U71" s="22">
        <f t="shared" si="10"/>
        <v>0</v>
      </c>
      <c r="V71" s="22">
        <f t="shared" si="11"/>
        <v>0</v>
      </c>
    </row>
    <row r="72" spans="1:22" x14ac:dyDescent="0.25">
      <c r="A72" s="1" t="s">
        <v>48</v>
      </c>
      <c r="B72" s="1" t="s">
        <v>35</v>
      </c>
      <c r="C72" s="1" t="s">
        <v>6</v>
      </c>
      <c r="D72" s="1" t="s">
        <v>23</v>
      </c>
      <c r="E72" s="2">
        <v>264.86422289316499</v>
      </c>
      <c r="F72" s="1" t="s">
        <v>6</v>
      </c>
      <c r="G72" s="1" t="s">
        <v>101</v>
      </c>
      <c r="H72" s="13">
        <f>IF(G72="Mix",'Growth Factors'!$N$7,(IF(G72="Oil",'Growth Factors'!$E$7,'Growth Factors'!$K$7)))</f>
        <v>8.9570562775409979E-2</v>
      </c>
      <c r="I72" s="23">
        <f>IF(G72="Mix",'Growth Factors'!$O$7,(IF(G72="Oil",'Growth Factors'!$F$7,'Growth Factors'!$L$7)))</f>
        <v>0.14741463403243865</v>
      </c>
      <c r="J72" s="23">
        <f>IF(G72="Mix",'Growth Factors'!$P$7,(IF(G72="Oil",'Growth Factors'!$G$7,'Growth Factors'!$M$7)))</f>
        <v>-9.7846340250338504E-3</v>
      </c>
      <c r="K72" s="23">
        <f>IF(G72="Mix",'Growth Factors'!$N$12,(IF(G72="Oil",'Growth Factors'!$E$12,'Growth Factors'!$K$12)))</f>
        <v>0.12354040091572198</v>
      </c>
      <c r="L72" s="23">
        <f>IF(G72="Mix",'Growth Factors'!$O$12,(IF(G72="Oil",'Growth Factors'!$F$12,'Growth Factors'!$L$12)))</f>
        <v>0.23183776999580308</v>
      </c>
      <c r="M72" s="23">
        <f>IF(G72="Mix",'Growth Factors'!$P$12,(IF(G72="Oil",'Growth Factors'!$G$12,'Growth Factors'!$M$12)))</f>
        <v>2.7241294693957304E-2</v>
      </c>
      <c r="N72" s="24" t="str">
        <f>VLOOKUP(A72,'Part 50 Counties'!$A$2:$B$34,2)</f>
        <v>No</v>
      </c>
      <c r="O72" s="25">
        <f>(IF(N72="No",0,(IF(D72="CO2",0,(VLOOKUP(F72,'Rule Reductions'!$C$2:$E$75,2,FALSE))))))</f>
        <v>0</v>
      </c>
      <c r="P72" s="25">
        <f>(IF(N72="No",0,(IF(D72="CO2",0,(VLOOKUP(F72,'Rule Reductions'!$C$2:$E$75,3,FALSE))))))</f>
        <v>0</v>
      </c>
      <c r="Q72" s="22">
        <f t="shared" si="6"/>
        <v>288.5882603967774</v>
      </c>
      <c r="R72" s="22">
        <f t="shared" si="7"/>
        <v>303.90908537924719</v>
      </c>
      <c r="S72" s="22">
        <f t="shared" si="8"/>
        <v>262.27262340583042</v>
      </c>
      <c r="T72" s="22">
        <f t="shared" si="9"/>
        <v>297.58565517761775</v>
      </c>
      <c r="U72" s="22">
        <f t="shared" si="10"/>
        <v>326.26975368038774</v>
      </c>
      <c r="V72" s="22">
        <f t="shared" si="11"/>
        <v>272.07946724288371</v>
      </c>
    </row>
    <row r="73" spans="1:22" x14ac:dyDescent="0.25">
      <c r="A73" s="1" t="s">
        <v>48</v>
      </c>
      <c r="B73" s="1" t="s">
        <v>35</v>
      </c>
      <c r="C73" s="1" t="s">
        <v>6</v>
      </c>
      <c r="D73" s="1" t="s">
        <v>24</v>
      </c>
      <c r="E73" s="6">
        <v>4.4202531645569598</v>
      </c>
      <c r="F73" s="1" t="s">
        <v>6</v>
      </c>
      <c r="G73" s="1" t="s">
        <v>101</v>
      </c>
      <c r="H73" s="13">
        <f>IF(G73="Mix",'Growth Factors'!$N$7,(IF(G73="Oil",'Growth Factors'!$E$7,'Growth Factors'!$K$7)))</f>
        <v>8.9570562775409979E-2</v>
      </c>
      <c r="I73" s="23">
        <f>IF(G73="Mix",'Growth Factors'!$O$7,(IF(G73="Oil",'Growth Factors'!$F$7,'Growth Factors'!$L$7)))</f>
        <v>0.14741463403243865</v>
      </c>
      <c r="J73" s="23">
        <f>IF(G73="Mix",'Growth Factors'!$P$7,(IF(G73="Oil",'Growth Factors'!$G$7,'Growth Factors'!$M$7)))</f>
        <v>-9.7846340250338504E-3</v>
      </c>
      <c r="K73" s="23">
        <f>IF(G73="Mix",'Growth Factors'!$N$12,(IF(G73="Oil",'Growth Factors'!$E$12,'Growth Factors'!$K$12)))</f>
        <v>0.12354040091572198</v>
      </c>
      <c r="L73" s="23">
        <f>IF(G73="Mix",'Growth Factors'!$O$12,(IF(G73="Oil",'Growth Factors'!$F$12,'Growth Factors'!$L$12)))</f>
        <v>0.23183776999580308</v>
      </c>
      <c r="M73" s="23">
        <f>IF(G73="Mix",'Growth Factors'!$P$12,(IF(G73="Oil",'Growth Factors'!$G$12,'Growth Factors'!$M$12)))</f>
        <v>2.7241294693957304E-2</v>
      </c>
      <c r="N73" s="24" t="str">
        <f>VLOOKUP(A73,'Part 50 Counties'!$A$2:$B$34,2)</f>
        <v>No</v>
      </c>
      <c r="O73" s="25">
        <f>(IF(N73="No",0,(IF(D73="CO2",0,(VLOOKUP(F73,'Rule Reductions'!$C$2:$E$75,2,FALSE))))))</f>
        <v>0</v>
      </c>
      <c r="P73" s="25">
        <f>(IF(N73="No",0,(IF(D73="CO2",0,(VLOOKUP(F73,'Rule Reductions'!$C$2:$E$75,3,FALSE))))))</f>
        <v>0</v>
      </c>
      <c r="Q73" s="22">
        <f t="shared" si="6"/>
        <v>4.8161777281161138</v>
      </c>
      <c r="R73" s="22">
        <f t="shared" si="7"/>
        <v>5.0718631671408527</v>
      </c>
      <c r="S73" s="22">
        <f t="shared" si="8"/>
        <v>4.3770026050437725</v>
      </c>
      <c r="T73" s="22">
        <f t="shared" si="9"/>
        <v>4.9663330126553156</v>
      </c>
      <c r="U73" s="22">
        <f t="shared" si="10"/>
        <v>5.4450348010447378</v>
      </c>
      <c r="V73" s="22">
        <f t="shared" si="11"/>
        <v>4.540666583634553</v>
      </c>
    </row>
    <row r="74" spans="1:22" x14ac:dyDescent="0.25">
      <c r="A74" s="1" t="s">
        <v>42</v>
      </c>
      <c r="B74" s="1" t="s">
        <v>16</v>
      </c>
      <c r="C74" s="1" t="s">
        <v>6</v>
      </c>
      <c r="D74" s="1" t="s">
        <v>23</v>
      </c>
      <c r="E74" s="2">
        <v>137.89574672209801</v>
      </c>
      <c r="F74" s="1" t="s">
        <v>6</v>
      </c>
      <c r="G74" s="1" t="s">
        <v>101</v>
      </c>
      <c r="H74" s="13">
        <f>IF(G74="Mix",'Growth Factors'!$N$7,(IF(G74="Oil",'Growth Factors'!$E$7,'Growth Factors'!$K$7)))</f>
        <v>8.9570562775409979E-2</v>
      </c>
      <c r="I74" s="23">
        <f>IF(G74="Mix",'Growth Factors'!$O$7,(IF(G74="Oil",'Growth Factors'!$F$7,'Growth Factors'!$L$7)))</f>
        <v>0.14741463403243865</v>
      </c>
      <c r="J74" s="23">
        <f>IF(G74="Mix",'Growth Factors'!$P$7,(IF(G74="Oil",'Growth Factors'!$G$7,'Growth Factors'!$M$7)))</f>
        <v>-9.7846340250338504E-3</v>
      </c>
      <c r="K74" s="23">
        <f>IF(G74="Mix",'Growth Factors'!$N$12,(IF(G74="Oil",'Growth Factors'!$E$12,'Growth Factors'!$K$12)))</f>
        <v>0.12354040091572198</v>
      </c>
      <c r="L74" s="23">
        <f>IF(G74="Mix",'Growth Factors'!$O$12,(IF(G74="Oil",'Growth Factors'!$F$12,'Growth Factors'!$L$12)))</f>
        <v>0.23183776999580308</v>
      </c>
      <c r="M74" s="23">
        <f>IF(G74="Mix",'Growth Factors'!$P$12,(IF(G74="Oil",'Growth Factors'!$G$12,'Growth Factors'!$M$12)))</f>
        <v>2.7241294693957304E-2</v>
      </c>
      <c r="N74" s="24" t="str">
        <f>VLOOKUP(A74,'Part 50 Counties'!$A$2:$B$34,2)</f>
        <v>Yes</v>
      </c>
      <c r="O74" s="25">
        <f>(IF(N74="No",0,(IF(D74="CO2",0,(VLOOKUP(F74,'Rule Reductions'!$C$2:$E$75,2,FALSE))))))</f>
        <v>0.5129999999999999</v>
      </c>
      <c r="P74" s="25">
        <f>(IF(N74="No",0,(IF(D74="CO2",0,(VLOOKUP(F74,'Rule Reductions'!$C$2:$E$75,3,FALSE))))))</f>
        <v>0.5129999999999999</v>
      </c>
      <c r="Q74" s="22">
        <f t="shared" si="6"/>
        <v>73.170360277481564</v>
      </c>
      <c r="R74" s="22">
        <f t="shared" si="7"/>
        <v>77.054892109006033</v>
      </c>
      <c r="S74" s="22">
        <f t="shared" si="8"/>
        <v>66.498139318418197</v>
      </c>
      <c r="T74" s="22">
        <f t="shared" si="9"/>
        <v>75.451612525122101</v>
      </c>
      <c r="U74" s="22">
        <f t="shared" si="10"/>
        <v>82.724347108284945</v>
      </c>
      <c r="V74" s="22">
        <f t="shared" si="11"/>
        <v>68.984624027656224</v>
      </c>
    </row>
    <row r="75" spans="1:22" x14ac:dyDescent="0.25">
      <c r="A75" s="1" t="s">
        <v>42</v>
      </c>
      <c r="B75" s="1" t="s">
        <v>16</v>
      </c>
      <c r="C75" s="1" t="s">
        <v>6</v>
      </c>
      <c r="D75" s="1" t="s">
        <v>24</v>
      </c>
      <c r="E75" s="6">
        <v>4.7094028977671902</v>
      </c>
      <c r="F75" s="1" t="s">
        <v>6</v>
      </c>
      <c r="G75" s="1" t="s">
        <v>101</v>
      </c>
      <c r="H75" s="13">
        <f>IF(G75="Mix",'Growth Factors'!$N$7,(IF(G75="Oil",'Growth Factors'!$E$7,'Growth Factors'!$K$7)))</f>
        <v>8.9570562775409979E-2</v>
      </c>
      <c r="I75" s="23">
        <f>IF(G75="Mix",'Growth Factors'!$O$7,(IF(G75="Oil",'Growth Factors'!$F$7,'Growth Factors'!$L$7)))</f>
        <v>0.14741463403243865</v>
      </c>
      <c r="J75" s="23">
        <f>IF(G75="Mix",'Growth Factors'!$P$7,(IF(G75="Oil",'Growth Factors'!$G$7,'Growth Factors'!$M$7)))</f>
        <v>-9.7846340250338504E-3</v>
      </c>
      <c r="K75" s="23">
        <f>IF(G75="Mix",'Growth Factors'!$N$12,(IF(G75="Oil",'Growth Factors'!$E$12,'Growth Factors'!$K$12)))</f>
        <v>0.12354040091572198</v>
      </c>
      <c r="L75" s="23">
        <f>IF(G75="Mix",'Growth Factors'!$O$12,(IF(G75="Oil",'Growth Factors'!$F$12,'Growth Factors'!$L$12)))</f>
        <v>0.23183776999580308</v>
      </c>
      <c r="M75" s="23">
        <f>IF(G75="Mix",'Growth Factors'!$P$12,(IF(G75="Oil",'Growth Factors'!$G$12,'Growth Factors'!$M$12)))</f>
        <v>2.7241294693957304E-2</v>
      </c>
      <c r="N75" s="24" t="str">
        <f>VLOOKUP(A75,'Part 50 Counties'!$A$2:$B$34,2)</f>
        <v>Yes</v>
      </c>
      <c r="O75" s="25">
        <f>(IF(N75="No",0,(IF(D75="CO2",0,(VLOOKUP(F75,'Rule Reductions'!$C$2:$E$75,2,FALSE))))))</f>
        <v>0</v>
      </c>
      <c r="P75" s="25">
        <f>(IF(N75="No",0,(IF(D75="CO2",0,(VLOOKUP(F75,'Rule Reductions'!$C$2:$E$75,3,FALSE))))))</f>
        <v>0</v>
      </c>
      <c r="Q75" s="22">
        <f t="shared" si="6"/>
        <v>5.1312267656563444</v>
      </c>
      <c r="R75" s="22">
        <f t="shared" si="7"/>
        <v>5.4036378024528471</v>
      </c>
      <c r="S75" s="22">
        <f t="shared" si="8"/>
        <v>4.6633231139361042</v>
      </c>
      <c r="T75" s="22">
        <f t="shared" si="9"/>
        <v>5.2912044198310113</v>
      </c>
      <c r="U75" s="22">
        <f t="shared" si="10"/>
        <v>5.8012203635973094</v>
      </c>
      <c r="V75" s="22">
        <f t="shared" si="11"/>
        <v>4.8376931299378425</v>
      </c>
    </row>
    <row r="76" spans="1:22" x14ac:dyDescent="0.25">
      <c r="A76" s="1" t="s">
        <v>42</v>
      </c>
      <c r="B76" s="1" t="s">
        <v>45</v>
      </c>
      <c r="C76" s="1" t="s">
        <v>6</v>
      </c>
      <c r="D76" s="1" t="s">
        <v>23</v>
      </c>
      <c r="E76" s="3">
        <v>0</v>
      </c>
      <c r="F76" s="1" t="s">
        <v>6</v>
      </c>
      <c r="G76" s="1" t="s">
        <v>101</v>
      </c>
      <c r="H76" s="13">
        <f>IF(G76="Mix",'Growth Factors'!$N$7,(IF(G76="Oil",'Growth Factors'!$E$7,'Growth Factors'!$K$7)))</f>
        <v>8.9570562775409979E-2</v>
      </c>
      <c r="I76" s="23">
        <f>IF(G76="Mix",'Growth Factors'!$O$7,(IF(G76="Oil",'Growth Factors'!$F$7,'Growth Factors'!$L$7)))</f>
        <v>0.14741463403243865</v>
      </c>
      <c r="J76" s="23">
        <f>IF(G76="Mix",'Growth Factors'!$P$7,(IF(G76="Oil",'Growth Factors'!$G$7,'Growth Factors'!$M$7)))</f>
        <v>-9.7846340250338504E-3</v>
      </c>
      <c r="K76" s="23">
        <f>IF(G76="Mix",'Growth Factors'!$N$12,(IF(G76="Oil",'Growth Factors'!$E$12,'Growth Factors'!$K$12)))</f>
        <v>0.12354040091572198</v>
      </c>
      <c r="L76" s="23">
        <f>IF(G76="Mix",'Growth Factors'!$O$12,(IF(G76="Oil",'Growth Factors'!$F$12,'Growth Factors'!$L$12)))</f>
        <v>0.23183776999580308</v>
      </c>
      <c r="M76" s="23">
        <f>IF(G76="Mix",'Growth Factors'!$P$12,(IF(G76="Oil",'Growth Factors'!$G$12,'Growth Factors'!$M$12)))</f>
        <v>2.7241294693957304E-2</v>
      </c>
      <c r="N76" s="24" t="str">
        <f>VLOOKUP(A76,'Part 50 Counties'!$A$2:$B$34,2)</f>
        <v>Yes</v>
      </c>
      <c r="O76" s="25">
        <f>(IF(N76="No",0,(IF(D76="CO2",0,(VLOOKUP(F76,'Rule Reductions'!$C$2:$E$75,2,FALSE))))))</f>
        <v>0.5129999999999999</v>
      </c>
      <c r="P76" s="25">
        <f>(IF(N76="No",0,(IF(D76="CO2",0,(VLOOKUP(F76,'Rule Reductions'!$C$2:$E$75,3,FALSE))))))</f>
        <v>0.5129999999999999</v>
      </c>
      <c r="Q76" s="22">
        <f t="shared" si="6"/>
        <v>0</v>
      </c>
      <c r="R76" s="22">
        <f t="shared" si="7"/>
        <v>0</v>
      </c>
      <c r="S76" s="22">
        <f t="shared" si="8"/>
        <v>0</v>
      </c>
      <c r="T76" s="22">
        <f t="shared" si="9"/>
        <v>0</v>
      </c>
      <c r="U76" s="22">
        <f t="shared" si="10"/>
        <v>0</v>
      </c>
      <c r="V76" s="22">
        <f t="shared" si="11"/>
        <v>0</v>
      </c>
    </row>
    <row r="77" spans="1:22" x14ac:dyDescent="0.25">
      <c r="A77" s="1" t="s">
        <v>42</v>
      </c>
      <c r="B77" s="1" t="s">
        <v>45</v>
      </c>
      <c r="C77" s="1" t="s">
        <v>6</v>
      </c>
      <c r="D77" s="1" t="s">
        <v>24</v>
      </c>
      <c r="E77" s="3">
        <v>0</v>
      </c>
      <c r="F77" s="1" t="s">
        <v>6</v>
      </c>
      <c r="G77" s="1" t="s">
        <v>101</v>
      </c>
      <c r="H77" s="13">
        <f>IF(G77="Mix",'Growth Factors'!$N$7,(IF(G77="Oil",'Growth Factors'!$E$7,'Growth Factors'!$K$7)))</f>
        <v>8.9570562775409979E-2</v>
      </c>
      <c r="I77" s="23">
        <f>IF(G77="Mix",'Growth Factors'!$O$7,(IF(G77="Oil",'Growth Factors'!$F$7,'Growth Factors'!$L$7)))</f>
        <v>0.14741463403243865</v>
      </c>
      <c r="J77" s="23">
        <f>IF(G77="Mix",'Growth Factors'!$P$7,(IF(G77="Oil",'Growth Factors'!$G$7,'Growth Factors'!$M$7)))</f>
        <v>-9.7846340250338504E-3</v>
      </c>
      <c r="K77" s="23">
        <f>IF(G77="Mix",'Growth Factors'!$N$12,(IF(G77="Oil",'Growth Factors'!$E$12,'Growth Factors'!$K$12)))</f>
        <v>0.12354040091572198</v>
      </c>
      <c r="L77" s="23">
        <f>IF(G77="Mix",'Growth Factors'!$O$12,(IF(G77="Oil",'Growth Factors'!$F$12,'Growth Factors'!$L$12)))</f>
        <v>0.23183776999580308</v>
      </c>
      <c r="M77" s="23">
        <f>IF(G77="Mix",'Growth Factors'!$P$12,(IF(G77="Oil",'Growth Factors'!$G$12,'Growth Factors'!$M$12)))</f>
        <v>2.7241294693957304E-2</v>
      </c>
      <c r="N77" s="24" t="str">
        <f>VLOOKUP(A77,'Part 50 Counties'!$A$2:$B$34,2)</f>
        <v>Yes</v>
      </c>
      <c r="O77" s="25">
        <f>(IF(N77="No",0,(IF(D77="CO2",0,(VLOOKUP(F77,'Rule Reductions'!$C$2:$E$75,2,FALSE))))))</f>
        <v>0</v>
      </c>
      <c r="P77" s="25">
        <f>(IF(N77="No",0,(IF(D77="CO2",0,(VLOOKUP(F77,'Rule Reductions'!$C$2:$E$75,3,FALSE))))))</f>
        <v>0</v>
      </c>
      <c r="Q77" s="22">
        <f t="shared" si="6"/>
        <v>0</v>
      </c>
      <c r="R77" s="22">
        <f t="shared" si="7"/>
        <v>0</v>
      </c>
      <c r="S77" s="22">
        <f t="shared" si="8"/>
        <v>0</v>
      </c>
      <c r="T77" s="22">
        <f t="shared" si="9"/>
        <v>0</v>
      </c>
      <c r="U77" s="22">
        <f t="shared" si="10"/>
        <v>0</v>
      </c>
      <c r="V77" s="22">
        <f t="shared" si="11"/>
        <v>0</v>
      </c>
    </row>
    <row r="78" spans="1:22" x14ac:dyDescent="0.25">
      <c r="A78" s="1" t="s">
        <v>43</v>
      </c>
      <c r="B78" s="1" t="s">
        <v>45</v>
      </c>
      <c r="C78" s="1" t="s">
        <v>6</v>
      </c>
      <c r="D78" s="1" t="s">
        <v>23</v>
      </c>
      <c r="E78" s="3">
        <v>0</v>
      </c>
      <c r="F78" s="1" t="s">
        <v>6</v>
      </c>
      <c r="G78" s="1" t="s">
        <v>101</v>
      </c>
      <c r="H78" s="13">
        <f>IF(G78="Mix",'Growth Factors'!$N$7,(IF(G78="Oil",'Growth Factors'!$E$7,'Growth Factors'!$K$7)))</f>
        <v>8.9570562775409979E-2</v>
      </c>
      <c r="I78" s="23">
        <f>IF(G78="Mix",'Growth Factors'!$O$7,(IF(G78="Oil",'Growth Factors'!$F$7,'Growth Factors'!$L$7)))</f>
        <v>0.14741463403243865</v>
      </c>
      <c r="J78" s="23">
        <f>IF(G78="Mix",'Growth Factors'!$P$7,(IF(G78="Oil",'Growth Factors'!$G$7,'Growth Factors'!$M$7)))</f>
        <v>-9.7846340250338504E-3</v>
      </c>
      <c r="K78" s="23">
        <f>IF(G78="Mix",'Growth Factors'!$N$12,(IF(G78="Oil",'Growth Factors'!$E$12,'Growth Factors'!$K$12)))</f>
        <v>0.12354040091572198</v>
      </c>
      <c r="L78" s="23">
        <f>IF(G78="Mix",'Growth Factors'!$O$12,(IF(G78="Oil",'Growth Factors'!$F$12,'Growth Factors'!$L$12)))</f>
        <v>0.23183776999580308</v>
      </c>
      <c r="M78" s="23">
        <f>IF(G78="Mix",'Growth Factors'!$P$12,(IF(G78="Oil",'Growth Factors'!$G$12,'Growth Factors'!$M$12)))</f>
        <v>2.7241294693957304E-2</v>
      </c>
      <c r="N78" s="24" t="str">
        <f>VLOOKUP(A78,'Part 50 Counties'!$A$2:$B$34,2)</f>
        <v>No</v>
      </c>
      <c r="O78" s="25">
        <f>(IF(N78="No",0,(IF(D78="CO2",0,(VLOOKUP(F78,'Rule Reductions'!$C$2:$E$75,2,FALSE))))))</f>
        <v>0</v>
      </c>
      <c r="P78" s="25">
        <f>(IF(N78="No",0,(IF(D78="CO2",0,(VLOOKUP(F78,'Rule Reductions'!$C$2:$E$75,3,FALSE))))))</f>
        <v>0</v>
      </c>
      <c r="Q78" s="22">
        <f t="shared" si="6"/>
        <v>0</v>
      </c>
      <c r="R78" s="22">
        <f t="shared" si="7"/>
        <v>0</v>
      </c>
      <c r="S78" s="22">
        <f t="shared" si="8"/>
        <v>0</v>
      </c>
      <c r="T78" s="22">
        <f t="shared" si="9"/>
        <v>0</v>
      </c>
      <c r="U78" s="22">
        <f t="shared" si="10"/>
        <v>0</v>
      </c>
      <c r="V78" s="22">
        <f t="shared" si="11"/>
        <v>0</v>
      </c>
    </row>
    <row r="79" spans="1:22" x14ac:dyDescent="0.25">
      <c r="A79" s="1" t="s">
        <v>43</v>
      </c>
      <c r="B79" s="1" t="s">
        <v>45</v>
      </c>
      <c r="C79" s="1" t="s">
        <v>6</v>
      </c>
      <c r="D79" s="1" t="s">
        <v>24</v>
      </c>
      <c r="E79" s="3">
        <v>0</v>
      </c>
      <c r="F79" s="1" t="s">
        <v>6</v>
      </c>
      <c r="G79" s="1" t="s">
        <v>101</v>
      </c>
      <c r="H79" s="13">
        <f>IF(G79="Mix",'Growth Factors'!$N$7,(IF(G79="Oil",'Growth Factors'!$E$7,'Growth Factors'!$K$7)))</f>
        <v>8.9570562775409979E-2</v>
      </c>
      <c r="I79" s="23">
        <f>IF(G79="Mix",'Growth Factors'!$O$7,(IF(G79="Oil",'Growth Factors'!$F$7,'Growth Factors'!$L$7)))</f>
        <v>0.14741463403243865</v>
      </c>
      <c r="J79" s="23">
        <f>IF(G79="Mix",'Growth Factors'!$P$7,(IF(G79="Oil",'Growth Factors'!$G$7,'Growth Factors'!$M$7)))</f>
        <v>-9.7846340250338504E-3</v>
      </c>
      <c r="K79" s="23">
        <f>IF(G79="Mix",'Growth Factors'!$N$12,(IF(G79="Oil",'Growth Factors'!$E$12,'Growth Factors'!$K$12)))</f>
        <v>0.12354040091572198</v>
      </c>
      <c r="L79" s="23">
        <f>IF(G79="Mix",'Growth Factors'!$O$12,(IF(G79="Oil",'Growth Factors'!$F$12,'Growth Factors'!$L$12)))</f>
        <v>0.23183776999580308</v>
      </c>
      <c r="M79" s="23">
        <f>IF(G79="Mix",'Growth Factors'!$P$12,(IF(G79="Oil",'Growth Factors'!$G$12,'Growth Factors'!$M$12)))</f>
        <v>2.7241294693957304E-2</v>
      </c>
      <c r="N79" s="24" t="str">
        <f>VLOOKUP(A79,'Part 50 Counties'!$A$2:$B$34,2)</f>
        <v>No</v>
      </c>
      <c r="O79" s="25">
        <f>(IF(N79="No",0,(IF(D79="CO2",0,(VLOOKUP(F79,'Rule Reductions'!$C$2:$E$75,2,FALSE))))))</f>
        <v>0</v>
      </c>
      <c r="P79" s="25">
        <f>(IF(N79="No",0,(IF(D79="CO2",0,(VLOOKUP(F79,'Rule Reductions'!$C$2:$E$75,3,FALSE))))))</f>
        <v>0</v>
      </c>
      <c r="Q79" s="22">
        <f t="shared" si="6"/>
        <v>0</v>
      </c>
      <c r="R79" s="22">
        <f t="shared" si="7"/>
        <v>0</v>
      </c>
      <c r="S79" s="22">
        <f t="shared" si="8"/>
        <v>0</v>
      </c>
      <c r="T79" s="22">
        <f t="shared" si="9"/>
        <v>0</v>
      </c>
      <c r="U79" s="22">
        <f t="shared" si="10"/>
        <v>0</v>
      </c>
      <c r="V79" s="22">
        <f t="shared" si="11"/>
        <v>0</v>
      </c>
    </row>
    <row r="80" spans="1:22" x14ac:dyDescent="0.25">
      <c r="A80" s="1" t="s">
        <v>43</v>
      </c>
      <c r="B80" s="1" t="s">
        <v>35</v>
      </c>
      <c r="C80" s="1" t="s">
        <v>6</v>
      </c>
      <c r="D80" s="1" t="s">
        <v>23</v>
      </c>
      <c r="E80" s="2">
        <v>35.863200595189902</v>
      </c>
      <c r="F80" s="1" t="s">
        <v>6</v>
      </c>
      <c r="G80" s="1" t="s">
        <v>101</v>
      </c>
      <c r="H80" s="13">
        <f>IF(G80="Mix",'Growth Factors'!$N$7,(IF(G80="Oil",'Growth Factors'!$E$7,'Growth Factors'!$K$7)))</f>
        <v>8.9570562775409979E-2</v>
      </c>
      <c r="I80" s="23">
        <f>IF(G80="Mix",'Growth Factors'!$O$7,(IF(G80="Oil",'Growth Factors'!$F$7,'Growth Factors'!$L$7)))</f>
        <v>0.14741463403243865</v>
      </c>
      <c r="J80" s="23">
        <f>IF(G80="Mix",'Growth Factors'!$P$7,(IF(G80="Oil",'Growth Factors'!$G$7,'Growth Factors'!$M$7)))</f>
        <v>-9.7846340250338504E-3</v>
      </c>
      <c r="K80" s="23">
        <f>IF(G80="Mix",'Growth Factors'!$N$12,(IF(G80="Oil",'Growth Factors'!$E$12,'Growth Factors'!$K$12)))</f>
        <v>0.12354040091572198</v>
      </c>
      <c r="L80" s="23">
        <f>IF(G80="Mix",'Growth Factors'!$O$12,(IF(G80="Oil",'Growth Factors'!$F$12,'Growth Factors'!$L$12)))</f>
        <v>0.23183776999580308</v>
      </c>
      <c r="M80" s="23">
        <f>IF(G80="Mix",'Growth Factors'!$P$12,(IF(G80="Oil",'Growth Factors'!$G$12,'Growth Factors'!$M$12)))</f>
        <v>2.7241294693957304E-2</v>
      </c>
      <c r="N80" s="24" t="str">
        <f>VLOOKUP(A80,'Part 50 Counties'!$A$2:$B$34,2)</f>
        <v>No</v>
      </c>
      <c r="O80" s="25">
        <f>(IF(N80="No",0,(IF(D80="CO2",0,(VLOOKUP(F80,'Rule Reductions'!$C$2:$E$75,2,FALSE))))))</f>
        <v>0</v>
      </c>
      <c r="P80" s="25">
        <f>(IF(N80="No",0,(IF(D80="CO2",0,(VLOOKUP(F80,'Rule Reductions'!$C$2:$E$75,3,FALSE))))))</f>
        <v>0</v>
      </c>
      <c r="Q80" s="22">
        <f t="shared" si="6"/>
        <v>39.075487655428482</v>
      </c>
      <c r="R80" s="22">
        <f t="shared" si="7"/>
        <v>41.149961186161761</v>
      </c>
      <c r="S80" s="22">
        <f t="shared" si="8"/>
        <v>35.512292302399594</v>
      </c>
      <c r="T80" s="22">
        <f t="shared" si="9"/>
        <v>40.293754774840622</v>
      </c>
      <c r="U80" s="22">
        <f t="shared" si="10"/>
        <v>44.177645046090888</v>
      </c>
      <c r="V80" s="22">
        <f t="shared" si="11"/>
        <v>36.840160611271976</v>
      </c>
    </row>
    <row r="81" spans="1:22" x14ac:dyDescent="0.25">
      <c r="A81" s="1" t="s">
        <v>43</v>
      </c>
      <c r="B81" s="1" t="s">
        <v>35</v>
      </c>
      <c r="C81" s="1" t="s">
        <v>6</v>
      </c>
      <c r="D81" s="1" t="s">
        <v>24</v>
      </c>
      <c r="E81" s="4">
        <v>0.77721518987341798</v>
      </c>
      <c r="F81" s="1" t="s">
        <v>6</v>
      </c>
      <c r="G81" s="1" t="s">
        <v>101</v>
      </c>
      <c r="H81" s="13">
        <f>IF(G81="Mix",'Growth Factors'!$N$7,(IF(G81="Oil",'Growth Factors'!$E$7,'Growth Factors'!$K$7)))</f>
        <v>8.9570562775409979E-2</v>
      </c>
      <c r="I81" s="23">
        <f>IF(G81="Mix",'Growth Factors'!$O$7,(IF(G81="Oil",'Growth Factors'!$F$7,'Growth Factors'!$L$7)))</f>
        <v>0.14741463403243865</v>
      </c>
      <c r="J81" s="23">
        <f>IF(G81="Mix",'Growth Factors'!$P$7,(IF(G81="Oil",'Growth Factors'!$G$7,'Growth Factors'!$M$7)))</f>
        <v>-9.7846340250338504E-3</v>
      </c>
      <c r="K81" s="23">
        <f>IF(G81="Mix",'Growth Factors'!$N$12,(IF(G81="Oil",'Growth Factors'!$E$12,'Growth Factors'!$K$12)))</f>
        <v>0.12354040091572198</v>
      </c>
      <c r="L81" s="23">
        <f>IF(G81="Mix",'Growth Factors'!$O$12,(IF(G81="Oil",'Growth Factors'!$F$12,'Growth Factors'!$L$12)))</f>
        <v>0.23183776999580308</v>
      </c>
      <c r="M81" s="23">
        <f>IF(G81="Mix",'Growth Factors'!$P$12,(IF(G81="Oil",'Growth Factors'!$G$12,'Growth Factors'!$M$12)))</f>
        <v>2.7241294693957304E-2</v>
      </c>
      <c r="N81" s="24" t="str">
        <f>VLOOKUP(A81,'Part 50 Counties'!$A$2:$B$34,2)</f>
        <v>No</v>
      </c>
      <c r="O81" s="25">
        <f>(IF(N81="No",0,(IF(D81="CO2",0,(VLOOKUP(F81,'Rule Reductions'!$C$2:$E$75,2,FALSE))))))</f>
        <v>0</v>
      </c>
      <c r="P81" s="25">
        <f>(IF(N81="No",0,(IF(D81="CO2",0,(VLOOKUP(F81,'Rule Reductions'!$C$2:$E$75,3,FALSE))))))</f>
        <v>0</v>
      </c>
      <c r="Q81" s="22">
        <f t="shared" si="6"/>
        <v>0.84683079182797716</v>
      </c>
      <c r="R81" s="22">
        <f t="shared" si="7"/>
        <v>0.8917880826530602</v>
      </c>
      <c r="S81" s="22">
        <f t="shared" si="8"/>
        <v>0.76961042368180943</v>
      </c>
      <c r="T81" s="22">
        <f t="shared" si="9"/>
        <v>0.87323266602816896</v>
      </c>
      <c r="U81" s="22">
        <f t="shared" si="10"/>
        <v>0.95740302630053598</v>
      </c>
      <c r="V81" s="22">
        <f t="shared" si="11"/>
        <v>0.79838753790137973</v>
      </c>
    </row>
    <row r="82" spans="1:22" x14ac:dyDescent="0.25">
      <c r="A82" s="1" t="s">
        <v>22</v>
      </c>
      <c r="B82" s="1" t="s">
        <v>16</v>
      </c>
      <c r="C82" s="1" t="s">
        <v>6</v>
      </c>
      <c r="D82" s="1" t="s">
        <v>23</v>
      </c>
      <c r="E82" s="2">
        <v>227.38727214582701</v>
      </c>
      <c r="F82" s="1" t="s">
        <v>6</v>
      </c>
      <c r="G82" s="1" t="s">
        <v>101</v>
      </c>
      <c r="H82" s="13">
        <f>IF(G82="Mix",'Growth Factors'!$N$7,(IF(G82="Oil",'Growth Factors'!$E$7,'Growth Factors'!$K$7)))</f>
        <v>8.9570562775409979E-2</v>
      </c>
      <c r="I82" s="23">
        <f>IF(G82="Mix",'Growth Factors'!$O$7,(IF(G82="Oil",'Growth Factors'!$F$7,'Growth Factors'!$L$7)))</f>
        <v>0.14741463403243865</v>
      </c>
      <c r="J82" s="23">
        <f>IF(G82="Mix",'Growth Factors'!$P$7,(IF(G82="Oil",'Growth Factors'!$G$7,'Growth Factors'!$M$7)))</f>
        <v>-9.7846340250338504E-3</v>
      </c>
      <c r="K82" s="23">
        <f>IF(G82="Mix",'Growth Factors'!$N$12,(IF(G82="Oil",'Growth Factors'!$E$12,'Growth Factors'!$K$12)))</f>
        <v>0.12354040091572198</v>
      </c>
      <c r="L82" s="23">
        <f>IF(G82="Mix",'Growth Factors'!$O$12,(IF(G82="Oil",'Growth Factors'!$F$12,'Growth Factors'!$L$12)))</f>
        <v>0.23183776999580308</v>
      </c>
      <c r="M82" s="23">
        <f>IF(G82="Mix",'Growth Factors'!$P$12,(IF(G82="Oil",'Growth Factors'!$G$12,'Growth Factors'!$M$12)))</f>
        <v>2.7241294693957304E-2</v>
      </c>
      <c r="N82" s="24" t="str">
        <f>VLOOKUP(A82,'Part 50 Counties'!$A$2:$B$34,2)</f>
        <v>Yes</v>
      </c>
      <c r="O82" s="25">
        <f>(IF(N82="No",0,(IF(D82="CO2",0,(VLOOKUP(F82,'Rule Reductions'!$C$2:$E$75,2,FALSE))))))</f>
        <v>0.5129999999999999</v>
      </c>
      <c r="P82" s="25">
        <f>(IF(N82="No",0,(IF(D82="CO2",0,(VLOOKUP(F82,'Rule Reductions'!$C$2:$E$75,3,FALSE))))))</f>
        <v>0.5129999999999999</v>
      </c>
      <c r="Q82" s="22">
        <f t="shared" si="6"/>
        <v>120.65643082490843</v>
      </c>
      <c r="R82" s="22">
        <f t="shared" si="7"/>
        <v>127.06194453893245</v>
      </c>
      <c r="S82" s="22">
        <f t="shared" si="8"/>
        <v>109.6540746311876</v>
      </c>
      <c r="T82" s="22">
        <f t="shared" si="9"/>
        <v>124.41816922509933</v>
      </c>
      <c r="U82" s="22">
        <f t="shared" si="10"/>
        <v>136.41076012958015</v>
      </c>
      <c r="V82" s="22">
        <f t="shared" si="11"/>
        <v>113.75423717213522</v>
      </c>
    </row>
    <row r="83" spans="1:22" x14ac:dyDescent="0.25">
      <c r="A83" s="1" t="s">
        <v>22</v>
      </c>
      <c r="B83" s="1" t="s">
        <v>16</v>
      </c>
      <c r="C83" s="1" t="s">
        <v>6</v>
      </c>
      <c r="D83" s="1" t="s">
        <v>24</v>
      </c>
      <c r="E83" s="6">
        <v>7.7657092681548798</v>
      </c>
      <c r="F83" s="1" t="s">
        <v>6</v>
      </c>
      <c r="G83" s="1" t="s">
        <v>101</v>
      </c>
      <c r="H83" s="13">
        <f>IF(G83="Mix",'Growth Factors'!$N$7,(IF(G83="Oil",'Growth Factors'!$E$7,'Growth Factors'!$K$7)))</f>
        <v>8.9570562775409979E-2</v>
      </c>
      <c r="I83" s="23">
        <f>IF(G83="Mix",'Growth Factors'!$O$7,(IF(G83="Oil",'Growth Factors'!$F$7,'Growth Factors'!$L$7)))</f>
        <v>0.14741463403243865</v>
      </c>
      <c r="J83" s="23">
        <f>IF(G83="Mix",'Growth Factors'!$P$7,(IF(G83="Oil",'Growth Factors'!$G$7,'Growth Factors'!$M$7)))</f>
        <v>-9.7846340250338504E-3</v>
      </c>
      <c r="K83" s="23">
        <f>IF(G83="Mix",'Growth Factors'!$N$12,(IF(G83="Oil",'Growth Factors'!$E$12,'Growth Factors'!$K$12)))</f>
        <v>0.12354040091572198</v>
      </c>
      <c r="L83" s="23">
        <f>IF(G83="Mix",'Growth Factors'!$O$12,(IF(G83="Oil",'Growth Factors'!$F$12,'Growth Factors'!$L$12)))</f>
        <v>0.23183776999580308</v>
      </c>
      <c r="M83" s="23">
        <f>IF(G83="Mix",'Growth Factors'!$P$12,(IF(G83="Oil",'Growth Factors'!$G$12,'Growth Factors'!$M$12)))</f>
        <v>2.7241294693957304E-2</v>
      </c>
      <c r="N83" s="24" t="str">
        <f>VLOOKUP(A83,'Part 50 Counties'!$A$2:$B$34,2)</f>
        <v>Yes</v>
      </c>
      <c r="O83" s="25">
        <f>(IF(N83="No",0,(IF(D83="CO2",0,(VLOOKUP(F83,'Rule Reductions'!$C$2:$E$75,2,FALSE))))))</f>
        <v>0</v>
      </c>
      <c r="P83" s="25">
        <f>(IF(N83="No",0,(IF(D83="CO2",0,(VLOOKUP(F83,'Rule Reductions'!$C$2:$E$75,3,FALSE))))))</f>
        <v>0</v>
      </c>
      <c r="Q83" s="22">
        <f t="shared" si="6"/>
        <v>8.4612882176537294</v>
      </c>
      <c r="R83" s="22">
        <f t="shared" si="7"/>
        <v>8.9104884579222485</v>
      </c>
      <c r="S83" s="22">
        <f t="shared" si="8"/>
        <v>7.6897246450211707</v>
      </c>
      <c r="T83" s="22">
        <f t="shared" si="9"/>
        <v>8.7250881045376705</v>
      </c>
      <c r="U83" s="22">
        <f t="shared" si="10"/>
        <v>9.5660939873196487</v>
      </c>
      <c r="V83" s="22">
        <f t="shared" si="11"/>
        <v>7.9772572428362825</v>
      </c>
    </row>
    <row r="84" spans="1:22" x14ac:dyDescent="0.25">
      <c r="A84" s="1" t="s">
        <v>22</v>
      </c>
      <c r="B84" s="1" t="s">
        <v>34</v>
      </c>
      <c r="C84" s="1" t="s">
        <v>6</v>
      </c>
      <c r="D84" s="1" t="s">
        <v>23</v>
      </c>
      <c r="E84" s="2">
        <v>981.22</v>
      </c>
      <c r="F84" s="1" t="s">
        <v>6</v>
      </c>
      <c r="G84" s="1" t="s">
        <v>101</v>
      </c>
      <c r="H84" s="13">
        <f>IF(G84="Mix",'Growth Factors'!$N$7,(IF(G84="Oil",'Growth Factors'!$E$7,'Growth Factors'!$K$7)))</f>
        <v>8.9570562775409979E-2</v>
      </c>
      <c r="I84" s="23">
        <f>IF(G84="Mix",'Growth Factors'!$O$7,(IF(G84="Oil",'Growth Factors'!$F$7,'Growth Factors'!$L$7)))</f>
        <v>0.14741463403243865</v>
      </c>
      <c r="J84" s="23">
        <f>IF(G84="Mix",'Growth Factors'!$P$7,(IF(G84="Oil",'Growth Factors'!$G$7,'Growth Factors'!$M$7)))</f>
        <v>-9.7846340250338504E-3</v>
      </c>
      <c r="K84" s="23">
        <f>IF(G84="Mix",'Growth Factors'!$N$12,(IF(G84="Oil",'Growth Factors'!$E$12,'Growth Factors'!$K$12)))</f>
        <v>0.12354040091572198</v>
      </c>
      <c r="L84" s="23">
        <f>IF(G84="Mix",'Growth Factors'!$O$12,(IF(G84="Oil",'Growth Factors'!$F$12,'Growth Factors'!$L$12)))</f>
        <v>0.23183776999580308</v>
      </c>
      <c r="M84" s="23">
        <f>IF(G84="Mix",'Growth Factors'!$P$12,(IF(G84="Oil",'Growth Factors'!$G$12,'Growth Factors'!$M$12)))</f>
        <v>2.7241294693957304E-2</v>
      </c>
      <c r="N84" s="24" t="str">
        <f>VLOOKUP(A84,'Part 50 Counties'!$A$2:$B$34,2)</f>
        <v>Yes</v>
      </c>
      <c r="O84" s="25">
        <f>(IF(N84="No",0,(IF(D84="CO2",0,(VLOOKUP(F84,'Rule Reductions'!$C$2:$E$75,2,FALSE))))))</f>
        <v>0.5129999999999999</v>
      </c>
      <c r="P84" s="25">
        <f>(IF(N84="No",0,(IF(D84="CO2",0,(VLOOKUP(F84,'Rule Reductions'!$C$2:$E$75,3,FALSE))))))</f>
        <v>0.5129999999999999</v>
      </c>
      <c r="Q84" s="22">
        <f t="shared" si="6"/>
        <v>520.65580424435962</v>
      </c>
      <c r="R84" s="22">
        <f t="shared" si="7"/>
        <v>548.29683316898593</v>
      </c>
      <c r="S84" s="22">
        <f t="shared" si="8"/>
        <v>473.17851212275286</v>
      </c>
      <c r="T84" s="22">
        <f t="shared" si="9"/>
        <v>536.88843203483771</v>
      </c>
      <c r="U84" s="22">
        <f t="shared" si="10"/>
        <v>588.63877820086248</v>
      </c>
      <c r="V84" s="22">
        <f t="shared" si="11"/>
        <v>490.87150544846764</v>
      </c>
    </row>
    <row r="85" spans="1:22" x14ac:dyDescent="0.25">
      <c r="A85" s="1" t="s">
        <v>22</v>
      </c>
      <c r="B85" s="1" t="s">
        <v>34</v>
      </c>
      <c r="C85" s="1" t="s">
        <v>6</v>
      </c>
      <c r="D85" s="1" t="s">
        <v>24</v>
      </c>
      <c r="E85" s="2">
        <v>31.93</v>
      </c>
      <c r="F85" s="1" t="s">
        <v>6</v>
      </c>
      <c r="G85" s="1" t="s">
        <v>101</v>
      </c>
      <c r="H85" s="13">
        <f>IF(G85="Mix",'Growth Factors'!$N$7,(IF(G85="Oil",'Growth Factors'!$E$7,'Growth Factors'!$K$7)))</f>
        <v>8.9570562775409979E-2</v>
      </c>
      <c r="I85" s="23">
        <f>IF(G85="Mix",'Growth Factors'!$O$7,(IF(G85="Oil",'Growth Factors'!$F$7,'Growth Factors'!$L$7)))</f>
        <v>0.14741463403243865</v>
      </c>
      <c r="J85" s="23">
        <f>IF(G85="Mix",'Growth Factors'!$P$7,(IF(G85="Oil",'Growth Factors'!$G$7,'Growth Factors'!$M$7)))</f>
        <v>-9.7846340250338504E-3</v>
      </c>
      <c r="K85" s="23">
        <f>IF(G85="Mix",'Growth Factors'!$N$12,(IF(G85="Oil",'Growth Factors'!$E$12,'Growth Factors'!$K$12)))</f>
        <v>0.12354040091572198</v>
      </c>
      <c r="L85" s="23">
        <f>IF(G85="Mix",'Growth Factors'!$O$12,(IF(G85="Oil",'Growth Factors'!$F$12,'Growth Factors'!$L$12)))</f>
        <v>0.23183776999580308</v>
      </c>
      <c r="M85" s="23">
        <f>IF(G85="Mix",'Growth Factors'!$P$12,(IF(G85="Oil",'Growth Factors'!$G$12,'Growth Factors'!$M$12)))</f>
        <v>2.7241294693957304E-2</v>
      </c>
      <c r="N85" s="24" t="str">
        <f>VLOOKUP(A85,'Part 50 Counties'!$A$2:$B$34,2)</f>
        <v>Yes</v>
      </c>
      <c r="O85" s="25">
        <f>(IF(N85="No",0,(IF(D85="CO2",0,(VLOOKUP(F85,'Rule Reductions'!$C$2:$E$75,2,FALSE))))))</f>
        <v>0</v>
      </c>
      <c r="P85" s="25">
        <f>(IF(N85="No",0,(IF(D85="CO2",0,(VLOOKUP(F85,'Rule Reductions'!$C$2:$E$75,3,FALSE))))))</f>
        <v>0</v>
      </c>
      <c r="Q85" s="22">
        <f t="shared" si="6"/>
        <v>34.78998806941884</v>
      </c>
      <c r="R85" s="22">
        <f t="shared" si="7"/>
        <v>36.636949264655769</v>
      </c>
      <c r="S85" s="22">
        <f t="shared" si="8"/>
        <v>31.617576635580669</v>
      </c>
      <c r="T85" s="22">
        <f t="shared" si="9"/>
        <v>35.874645001239003</v>
      </c>
      <c r="U85" s="22">
        <f t="shared" si="10"/>
        <v>39.332579995965993</v>
      </c>
      <c r="V85" s="22">
        <f t="shared" si="11"/>
        <v>32.799814539578058</v>
      </c>
    </row>
    <row r="86" spans="1:22" x14ac:dyDescent="0.25">
      <c r="A86" s="1" t="s">
        <v>22</v>
      </c>
      <c r="B86" s="1" t="s">
        <v>45</v>
      </c>
      <c r="C86" s="1" t="s">
        <v>6</v>
      </c>
      <c r="D86" s="1" t="s">
        <v>23</v>
      </c>
      <c r="E86" s="3">
        <v>0</v>
      </c>
      <c r="F86" s="1" t="s">
        <v>6</v>
      </c>
      <c r="G86" s="1" t="s">
        <v>101</v>
      </c>
      <c r="H86" s="13">
        <f>IF(G86="Mix",'Growth Factors'!$N$7,(IF(G86="Oil",'Growth Factors'!$E$7,'Growth Factors'!$K$7)))</f>
        <v>8.9570562775409979E-2</v>
      </c>
      <c r="I86" s="23">
        <f>IF(G86="Mix",'Growth Factors'!$O$7,(IF(G86="Oil",'Growth Factors'!$F$7,'Growth Factors'!$L$7)))</f>
        <v>0.14741463403243865</v>
      </c>
      <c r="J86" s="23">
        <f>IF(G86="Mix",'Growth Factors'!$P$7,(IF(G86="Oil",'Growth Factors'!$G$7,'Growth Factors'!$M$7)))</f>
        <v>-9.7846340250338504E-3</v>
      </c>
      <c r="K86" s="23">
        <f>IF(G86="Mix",'Growth Factors'!$N$12,(IF(G86="Oil",'Growth Factors'!$E$12,'Growth Factors'!$K$12)))</f>
        <v>0.12354040091572198</v>
      </c>
      <c r="L86" s="23">
        <f>IF(G86="Mix",'Growth Factors'!$O$12,(IF(G86="Oil",'Growth Factors'!$F$12,'Growth Factors'!$L$12)))</f>
        <v>0.23183776999580308</v>
      </c>
      <c r="M86" s="23">
        <f>IF(G86="Mix",'Growth Factors'!$P$12,(IF(G86="Oil",'Growth Factors'!$G$12,'Growth Factors'!$M$12)))</f>
        <v>2.7241294693957304E-2</v>
      </c>
      <c r="N86" s="24" t="str">
        <f>VLOOKUP(A86,'Part 50 Counties'!$A$2:$B$34,2)</f>
        <v>Yes</v>
      </c>
      <c r="O86" s="25">
        <f>(IF(N86="No",0,(IF(D86="CO2",0,(VLOOKUP(F86,'Rule Reductions'!$C$2:$E$75,2,FALSE))))))</f>
        <v>0.5129999999999999</v>
      </c>
      <c r="P86" s="25">
        <f>(IF(N86="No",0,(IF(D86="CO2",0,(VLOOKUP(F86,'Rule Reductions'!$C$2:$E$75,3,FALSE))))))</f>
        <v>0.5129999999999999</v>
      </c>
      <c r="Q86" s="22">
        <f t="shared" si="6"/>
        <v>0</v>
      </c>
      <c r="R86" s="22">
        <f t="shared" si="7"/>
        <v>0</v>
      </c>
      <c r="S86" s="22">
        <f t="shared" si="8"/>
        <v>0</v>
      </c>
      <c r="T86" s="22">
        <f t="shared" si="9"/>
        <v>0</v>
      </c>
      <c r="U86" s="22">
        <f t="shared" si="10"/>
        <v>0</v>
      </c>
      <c r="V86" s="22">
        <f t="shared" si="11"/>
        <v>0</v>
      </c>
    </row>
    <row r="87" spans="1:22" x14ac:dyDescent="0.25">
      <c r="A87" s="1" t="s">
        <v>22</v>
      </c>
      <c r="B87" s="1" t="s">
        <v>45</v>
      </c>
      <c r="C87" s="1" t="s">
        <v>6</v>
      </c>
      <c r="D87" s="1" t="s">
        <v>24</v>
      </c>
      <c r="E87" s="3">
        <v>0</v>
      </c>
      <c r="F87" s="1" t="s">
        <v>6</v>
      </c>
      <c r="G87" s="1" t="s">
        <v>101</v>
      </c>
      <c r="H87" s="13">
        <f>IF(G87="Mix",'Growth Factors'!$N$7,(IF(G87="Oil",'Growth Factors'!$E$7,'Growth Factors'!$K$7)))</f>
        <v>8.9570562775409979E-2</v>
      </c>
      <c r="I87" s="23">
        <f>IF(G87="Mix",'Growth Factors'!$O$7,(IF(G87="Oil",'Growth Factors'!$F$7,'Growth Factors'!$L$7)))</f>
        <v>0.14741463403243865</v>
      </c>
      <c r="J87" s="23">
        <f>IF(G87="Mix",'Growth Factors'!$P$7,(IF(G87="Oil",'Growth Factors'!$G$7,'Growth Factors'!$M$7)))</f>
        <v>-9.7846340250338504E-3</v>
      </c>
      <c r="K87" s="23">
        <f>IF(G87="Mix",'Growth Factors'!$N$12,(IF(G87="Oil",'Growth Factors'!$E$12,'Growth Factors'!$K$12)))</f>
        <v>0.12354040091572198</v>
      </c>
      <c r="L87" s="23">
        <f>IF(G87="Mix",'Growth Factors'!$O$12,(IF(G87="Oil",'Growth Factors'!$F$12,'Growth Factors'!$L$12)))</f>
        <v>0.23183776999580308</v>
      </c>
      <c r="M87" s="23">
        <f>IF(G87="Mix",'Growth Factors'!$P$12,(IF(G87="Oil",'Growth Factors'!$G$12,'Growth Factors'!$M$12)))</f>
        <v>2.7241294693957304E-2</v>
      </c>
      <c r="N87" s="24" t="str">
        <f>VLOOKUP(A87,'Part 50 Counties'!$A$2:$B$34,2)</f>
        <v>Yes</v>
      </c>
      <c r="O87" s="25">
        <f>(IF(N87="No",0,(IF(D87="CO2",0,(VLOOKUP(F87,'Rule Reductions'!$C$2:$E$75,2,FALSE))))))</f>
        <v>0</v>
      </c>
      <c r="P87" s="25">
        <f>(IF(N87="No",0,(IF(D87="CO2",0,(VLOOKUP(F87,'Rule Reductions'!$C$2:$E$75,3,FALSE))))))</f>
        <v>0</v>
      </c>
      <c r="Q87" s="22">
        <f t="shared" si="6"/>
        <v>0</v>
      </c>
      <c r="R87" s="22">
        <f t="shared" si="7"/>
        <v>0</v>
      </c>
      <c r="S87" s="22">
        <f t="shared" si="8"/>
        <v>0</v>
      </c>
      <c r="T87" s="22">
        <f t="shared" si="9"/>
        <v>0</v>
      </c>
      <c r="U87" s="22">
        <f t="shared" si="10"/>
        <v>0</v>
      </c>
      <c r="V87" s="22">
        <f t="shared" si="11"/>
        <v>0</v>
      </c>
    </row>
    <row r="88" spans="1:22" x14ac:dyDescent="0.25">
      <c r="A88" s="1" t="s">
        <v>22</v>
      </c>
      <c r="B88" s="1" t="s">
        <v>35</v>
      </c>
      <c r="C88" s="1" t="s">
        <v>6</v>
      </c>
      <c r="D88" s="1" t="s">
        <v>23</v>
      </c>
      <c r="E88" s="2">
        <v>622.74130313556998</v>
      </c>
      <c r="F88" s="1" t="s">
        <v>6</v>
      </c>
      <c r="G88" s="1" t="s">
        <v>101</v>
      </c>
      <c r="H88" s="13">
        <f>IF(G88="Mix",'Growth Factors'!$N$7,(IF(G88="Oil",'Growth Factors'!$E$7,'Growth Factors'!$K$7)))</f>
        <v>8.9570562775409979E-2</v>
      </c>
      <c r="I88" s="23">
        <f>IF(G88="Mix",'Growth Factors'!$O$7,(IF(G88="Oil",'Growth Factors'!$F$7,'Growth Factors'!$L$7)))</f>
        <v>0.14741463403243865</v>
      </c>
      <c r="J88" s="23">
        <f>IF(G88="Mix",'Growth Factors'!$P$7,(IF(G88="Oil",'Growth Factors'!$G$7,'Growth Factors'!$M$7)))</f>
        <v>-9.7846340250338504E-3</v>
      </c>
      <c r="K88" s="23">
        <f>IF(G88="Mix",'Growth Factors'!$N$12,(IF(G88="Oil",'Growth Factors'!$E$12,'Growth Factors'!$K$12)))</f>
        <v>0.12354040091572198</v>
      </c>
      <c r="L88" s="23">
        <f>IF(G88="Mix",'Growth Factors'!$O$12,(IF(G88="Oil",'Growth Factors'!$F$12,'Growth Factors'!$L$12)))</f>
        <v>0.23183776999580308</v>
      </c>
      <c r="M88" s="23">
        <f>IF(G88="Mix",'Growth Factors'!$P$12,(IF(G88="Oil",'Growth Factors'!$G$12,'Growth Factors'!$M$12)))</f>
        <v>2.7241294693957304E-2</v>
      </c>
      <c r="N88" s="24" t="str">
        <f>VLOOKUP(A88,'Part 50 Counties'!$A$2:$B$34,2)</f>
        <v>Yes</v>
      </c>
      <c r="O88" s="25">
        <f>(IF(N88="No",0,(IF(D88="CO2",0,(VLOOKUP(F88,'Rule Reductions'!$C$2:$E$75,2,FALSE))))))</f>
        <v>0.5129999999999999</v>
      </c>
      <c r="P88" s="25">
        <f>(IF(N88="No",0,(IF(D88="CO2",0,(VLOOKUP(F88,'Rule Reductions'!$C$2:$E$75,3,FALSE))))))</f>
        <v>0.5129999999999999</v>
      </c>
      <c r="Q88" s="22">
        <f t="shared" si="6"/>
        <v>330.43952836288571</v>
      </c>
      <c r="R88" s="22">
        <f t="shared" si="7"/>
        <v>347.98218991944765</v>
      </c>
      <c r="S88" s="22">
        <f t="shared" si="8"/>
        <v>300.30757959996043</v>
      </c>
      <c r="T88" s="22">
        <f t="shared" si="9"/>
        <v>340.7417315217665</v>
      </c>
      <c r="U88" s="22">
        <f t="shared" si="10"/>
        <v>373.58561771359615</v>
      </c>
      <c r="V88" s="22">
        <f t="shared" si="11"/>
        <v>311.53661867379157</v>
      </c>
    </row>
    <row r="89" spans="1:22" x14ac:dyDescent="0.25">
      <c r="A89" s="1" t="s">
        <v>22</v>
      </c>
      <c r="B89" s="1" t="s">
        <v>35</v>
      </c>
      <c r="C89" s="1" t="s">
        <v>6</v>
      </c>
      <c r="D89" s="1" t="s">
        <v>24</v>
      </c>
      <c r="E89" s="2">
        <v>13.331645569620299</v>
      </c>
      <c r="F89" s="1" t="s">
        <v>6</v>
      </c>
      <c r="G89" s="1" t="s">
        <v>101</v>
      </c>
      <c r="H89" s="13">
        <f>IF(G89="Mix",'Growth Factors'!$N$7,(IF(G89="Oil",'Growth Factors'!$E$7,'Growth Factors'!$K$7)))</f>
        <v>8.9570562775409979E-2</v>
      </c>
      <c r="I89" s="23">
        <f>IF(G89="Mix",'Growth Factors'!$O$7,(IF(G89="Oil",'Growth Factors'!$F$7,'Growth Factors'!$L$7)))</f>
        <v>0.14741463403243865</v>
      </c>
      <c r="J89" s="23">
        <f>IF(G89="Mix",'Growth Factors'!$P$7,(IF(G89="Oil",'Growth Factors'!$G$7,'Growth Factors'!$M$7)))</f>
        <v>-9.7846340250338504E-3</v>
      </c>
      <c r="K89" s="23">
        <f>IF(G89="Mix",'Growth Factors'!$N$12,(IF(G89="Oil",'Growth Factors'!$E$12,'Growth Factors'!$K$12)))</f>
        <v>0.12354040091572198</v>
      </c>
      <c r="L89" s="23">
        <f>IF(G89="Mix",'Growth Factors'!$O$12,(IF(G89="Oil",'Growth Factors'!$F$12,'Growth Factors'!$L$12)))</f>
        <v>0.23183776999580308</v>
      </c>
      <c r="M89" s="23">
        <f>IF(G89="Mix",'Growth Factors'!$P$12,(IF(G89="Oil",'Growth Factors'!$G$12,'Growth Factors'!$M$12)))</f>
        <v>2.7241294693957304E-2</v>
      </c>
      <c r="N89" s="24" t="str">
        <f>VLOOKUP(A89,'Part 50 Counties'!$A$2:$B$34,2)</f>
        <v>Yes</v>
      </c>
      <c r="O89" s="25">
        <f>(IF(N89="No",0,(IF(D89="CO2",0,(VLOOKUP(F89,'Rule Reductions'!$C$2:$E$75,2,FALSE))))))</f>
        <v>0</v>
      </c>
      <c r="P89" s="25">
        <f>(IF(N89="No",0,(IF(D89="CO2",0,(VLOOKUP(F89,'Rule Reductions'!$C$2:$E$75,3,FALSE))))))</f>
        <v>0</v>
      </c>
      <c r="Q89" s="22">
        <f t="shared" si="6"/>
        <v>14.525768566013491</v>
      </c>
      <c r="R89" s="22">
        <f t="shared" si="7"/>
        <v>15.296925222316059</v>
      </c>
      <c r="S89" s="22">
        <f t="shared" si="8"/>
        <v>13.201200296770102</v>
      </c>
      <c r="T89" s="22">
        <f t="shared" si="9"/>
        <v>14.9786424081575</v>
      </c>
      <c r="U89" s="22">
        <f t="shared" si="10"/>
        <v>16.422424548855499</v>
      </c>
      <c r="V89" s="22">
        <f t="shared" si="11"/>
        <v>13.694816855337717</v>
      </c>
    </row>
    <row r="90" spans="1:22" x14ac:dyDescent="0.25">
      <c r="A90" s="1" t="s">
        <v>44</v>
      </c>
      <c r="B90" s="1" t="s">
        <v>16</v>
      </c>
      <c r="C90" s="1" t="s">
        <v>6</v>
      </c>
      <c r="D90" s="1" t="s">
        <v>23</v>
      </c>
      <c r="E90" s="6">
        <v>3.32075471698113</v>
      </c>
      <c r="F90" s="1" t="s">
        <v>6</v>
      </c>
      <c r="G90" s="1" t="s">
        <v>101</v>
      </c>
      <c r="H90" s="13">
        <f>IF(G90="Mix",'Growth Factors'!$N$7,(IF(G90="Oil",'Growth Factors'!$E$7,'Growth Factors'!$K$7)))</f>
        <v>8.9570562775409979E-2</v>
      </c>
      <c r="I90" s="23">
        <f>IF(G90="Mix",'Growth Factors'!$O$7,(IF(G90="Oil",'Growth Factors'!$F$7,'Growth Factors'!$L$7)))</f>
        <v>0.14741463403243865</v>
      </c>
      <c r="J90" s="23">
        <f>IF(G90="Mix",'Growth Factors'!$P$7,(IF(G90="Oil",'Growth Factors'!$G$7,'Growth Factors'!$M$7)))</f>
        <v>-9.7846340250338504E-3</v>
      </c>
      <c r="K90" s="23">
        <f>IF(G90="Mix",'Growth Factors'!$N$12,(IF(G90="Oil",'Growth Factors'!$E$12,'Growth Factors'!$K$12)))</f>
        <v>0.12354040091572198</v>
      </c>
      <c r="L90" s="23">
        <f>IF(G90="Mix",'Growth Factors'!$O$12,(IF(G90="Oil",'Growth Factors'!$F$12,'Growth Factors'!$L$12)))</f>
        <v>0.23183776999580308</v>
      </c>
      <c r="M90" s="23">
        <f>IF(G90="Mix",'Growth Factors'!$P$12,(IF(G90="Oil",'Growth Factors'!$G$12,'Growth Factors'!$M$12)))</f>
        <v>2.7241294693957304E-2</v>
      </c>
      <c r="N90" s="24" t="str">
        <f>VLOOKUP(A90,'Part 50 Counties'!$A$2:$B$34,2)</f>
        <v>Yes</v>
      </c>
      <c r="O90" s="25">
        <f>(IF(N90="No",0,(IF(D90="CO2",0,(VLOOKUP(F90,'Rule Reductions'!$C$2:$E$75,2,FALSE))))))</f>
        <v>0.5129999999999999</v>
      </c>
      <c r="P90" s="25">
        <f>(IF(N90="No",0,(IF(D90="CO2",0,(VLOOKUP(F90,'Rule Reductions'!$C$2:$E$75,3,FALSE))))))</f>
        <v>0.5129999999999999</v>
      </c>
      <c r="Q90" s="22">
        <f t="shared" si="6"/>
        <v>1.7620617372944509</v>
      </c>
      <c r="R90" s="22">
        <f t="shared" si="7"/>
        <v>1.8556076058903461</v>
      </c>
      <c r="S90" s="22">
        <f t="shared" si="8"/>
        <v>1.6013837631782315</v>
      </c>
      <c r="T90" s="22">
        <f t="shared" si="9"/>
        <v>1.8169980159111003</v>
      </c>
      <c r="U90" s="22">
        <f t="shared" si="10"/>
        <v>1.9921373385260424</v>
      </c>
      <c r="V90" s="22">
        <f t="shared" si="11"/>
        <v>1.6612623745435553</v>
      </c>
    </row>
    <row r="91" spans="1:22" x14ac:dyDescent="0.25">
      <c r="A91" s="1" t="s">
        <v>44</v>
      </c>
      <c r="B91" s="1" t="s">
        <v>16</v>
      </c>
      <c r="C91" s="1" t="s">
        <v>6</v>
      </c>
      <c r="D91" s="1" t="s">
        <v>24</v>
      </c>
      <c r="E91" s="4">
        <v>0.113410110599292</v>
      </c>
      <c r="F91" s="1" t="s">
        <v>6</v>
      </c>
      <c r="G91" s="1" t="s">
        <v>101</v>
      </c>
      <c r="H91" s="13">
        <f>IF(G91="Mix",'Growth Factors'!$N$7,(IF(G91="Oil",'Growth Factors'!$E$7,'Growth Factors'!$K$7)))</f>
        <v>8.9570562775409979E-2</v>
      </c>
      <c r="I91" s="23">
        <f>IF(G91="Mix",'Growth Factors'!$O$7,(IF(G91="Oil",'Growth Factors'!$F$7,'Growth Factors'!$L$7)))</f>
        <v>0.14741463403243865</v>
      </c>
      <c r="J91" s="23">
        <f>IF(G91="Mix",'Growth Factors'!$P$7,(IF(G91="Oil",'Growth Factors'!$G$7,'Growth Factors'!$M$7)))</f>
        <v>-9.7846340250338504E-3</v>
      </c>
      <c r="K91" s="23">
        <f>IF(G91="Mix",'Growth Factors'!$N$12,(IF(G91="Oil",'Growth Factors'!$E$12,'Growth Factors'!$K$12)))</f>
        <v>0.12354040091572198</v>
      </c>
      <c r="L91" s="23">
        <f>IF(G91="Mix",'Growth Factors'!$O$12,(IF(G91="Oil",'Growth Factors'!$F$12,'Growth Factors'!$L$12)))</f>
        <v>0.23183776999580308</v>
      </c>
      <c r="M91" s="23">
        <f>IF(G91="Mix",'Growth Factors'!$P$12,(IF(G91="Oil",'Growth Factors'!$G$12,'Growth Factors'!$M$12)))</f>
        <v>2.7241294693957304E-2</v>
      </c>
      <c r="N91" s="24" t="str">
        <f>VLOOKUP(A91,'Part 50 Counties'!$A$2:$B$34,2)</f>
        <v>Yes</v>
      </c>
      <c r="O91" s="25">
        <f>(IF(N91="No",0,(IF(D91="CO2",0,(VLOOKUP(F91,'Rule Reductions'!$C$2:$E$75,2,FALSE))))))</f>
        <v>0</v>
      </c>
      <c r="P91" s="25">
        <f>(IF(N91="No",0,(IF(D91="CO2",0,(VLOOKUP(F91,'Rule Reductions'!$C$2:$E$75,3,FALSE))))))</f>
        <v>0</v>
      </c>
      <c r="Q91" s="22">
        <f t="shared" si="6"/>
        <v>0.12356831803009208</v>
      </c>
      <c r="R91" s="22">
        <f t="shared" si="7"/>
        <v>0.13012842054886503</v>
      </c>
      <c r="S91" s="22">
        <f t="shared" si="8"/>
        <v>0.11230043417233931</v>
      </c>
      <c r="T91" s="22">
        <f t="shared" si="9"/>
        <v>0.12742084113062491</v>
      </c>
      <c r="U91" s="22">
        <f t="shared" si="10"/>
        <v>0.13970285773560925</v>
      </c>
      <c r="V91" s="22">
        <f t="shared" si="11"/>
        <v>0.11649954884340161</v>
      </c>
    </row>
    <row r="92" spans="1:22" x14ac:dyDescent="0.25">
      <c r="A92" s="1" t="s">
        <v>44</v>
      </c>
      <c r="B92" s="1" t="s">
        <v>45</v>
      </c>
      <c r="C92" s="1" t="s">
        <v>6</v>
      </c>
      <c r="D92" s="1" t="s">
        <v>23</v>
      </c>
      <c r="E92" s="3">
        <v>0</v>
      </c>
      <c r="F92" s="1" t="s">
        <v>6</v>
      </c>
      <c r="G92" s="1" t="s">
        <v>101</v>
      </c>
      <c r="H92" s="13">
        <f>IF(G92="Mix",'Growth Factors'!$N$7,(IF(G92="Oil",'Growth Factors'!$E$7,'Growth Factors'!$K$7)))</f>
        <v>8.9570562775409979E-2</v>
      </c>
      <c r="I92" s="23">
        <f>IF(G92="Mix",'Growth Factors'!$O$7,(IF(G92="Oil",'Growth Factors'!$F$7,'Growth Factors'!$L$7)))</f>
        <v>0.14741463403243865</v>
      </c>
      <c r="J92" s="23">
        <f>IF(G92="Mix",'Growth Factors'!$P$7,(IF(G92="Oil",'Growth Factors'!$G$7,'Growth Factors'!$M$7)))</f>
        <v>-9.7846340250338504E-3</v>
      </c>
      <c r="K92" s="23">
        <f>IF(G92="Mix",'Growth Factors'!$N$12,(IF(G92="Oil",'Growth Factors'!$E$12,'Growth Factors'!$K$12)))</f>
        <v>0.12354040091572198</v>
      </c>
      <c r="L92" s="23">
        <f>IF(G92="Mix",'Growth Factors'!$O$12,(IF(G92="Oil",'Growth Factors'!$F$12,'Growth Factors'!$L$12)))</f>
        <v>0.23183776999580308</v>
      </c>
      <c r="M92" s="23">
        <f>IF(G92="Mix",'Growth Factors'!$P$12,(IF(G92="Oil",'Growth Factors'!$G$12,'Growth Factors'!$M$12)))</f>
        <v>2.7241294693957304E-2</v>
      </c>
      <c r="N92" s="24" t="str">
        <f>VLOOKUP(A92,'Part 50 Counties'!$A$2:$B$34,2)</f>
        <v>Yes</v>
      </c>
      <c r="O92" s="25">
        <f>(IF(N92="No",0,(IF(D92="CO2",0,(VLOOKUP(F92,'Rule Reductions'!$C$2:$E$75,2,FALSE))))))</f>
        <v>0.5129999999999999</v>
      </c>
      <c r="P92" s="25">
        <f>(IF(N92="No",0,(IF(D92="CO2",0,(VLOOKUP(F92,'Rule Reductions'!$C$2:$E$75,3,FALSE))))))</f>
        <v>0.5129999999999999</v>
      </c>
      <c r="Q92" s="22">
        <f t="shared" si="6"/>
        <v>0</v>
      </c>
      <c r="R92" s="22">
        <f t="shared" si="7"/>
        <v>0</v>
      </c>
      <c r="S92" s="22">
        <f t="shared" si="8"/>
        <v>0</v>
      </c>
      <c r="T92" s="22">
        <f t="shared" si="9"/>
        <v>0</v>
      </c>
      <c r="U92" s="22">
        <f t="shared" si="10"/>
        <v>0</v>
      </c>
      <c r="V92" s="22">
        <f t="shared" si="11"/>
        <v>0</v>
      </c>
    </row>
    <row r="93" spans="1:22" x14ac:dyDescent="0.25">
      <c r="A93" s="1" t="s">
        <v>44</v>
      </c>
      <c r="B93" s="1" t="s">
        <v>45</v>
      </c>
      <c r="C93" s="1" t="s">
        <v>6</v>
      </c>
      <c r="D93" s="1" t="s">
        <v>24</v>
      </c>
      <c r="E93" s="3">
        <v>0</v>
      </c>
      <c r="F93" s="1" t="s">
        <v>6</v>
      </c>
      <c r="G93" s="1" t="s">
        <v>101</v>
      </c>
      <c r="H93" s="13">
        <f>IF(G93="Mix",'Growth Factors'!$N$7,(IF(G93="Oil",'Growth Factors'!$E$7,'Growth Factors'!$K$7)))</f>
        <v>8.9570562775409979E-2</v>
      </c>
      <c r="I93" s="23">
        <f>IF(G93="Mix",'Growth Factors'!$O$7,(IF(G93="Oil",'Growth Factors'!$F$7,'Growth Factors'!$L$7)))</f>
        <v>0.14741463403243865</v>
      </c>
      <c r="J93" s="23">
        <f>IF(G93="Mix",'Growth Factors'!$P$7,(IF(G93="Oil",'Growth Factors'!$G$7,'Growth Factors'!$M$7)))</f>
        <v>-9.7846340250338504E-3</v>
      </c>
      <c r="K93" s="23">
        <f>IF(G93="Mix",'Growth Factors'!$N$12,(IF(G93="Oil",'Growth Factors'!$E$12,'Growth Factors'!$K$12)))</f>
        <v>0.12354040091572198</v>
      </c>
      <c r="L93" s="23">
        <f>IF(G93="Mix",'Growth Factors'!$O$12,(IF(G93="Oil",'Growth Factors'!$F$12,'Growth Factors'!$L$12)))</f>
        <v>0.23183776999580308</v>
      </c>
      <c r="M93" s="23">
        <f>IF(G93="Mix",'Growth Factors'!$P$12,(IF(G93="Oil",'Growth Factors'!$G$12,'Growth Factors'!$M$12)))</f>
        <v>2.7241294693957304E-2</v>
      </c>
      <c r="N93" s="24" t="str">
        <f>VLOOKUP(A93,'Part 50 Counties'!$A$2:$B$34,2)</f>
        <v>Yes</v>
      </c>
      <c r="O93" s="25">
        <f>(IF(N93="No",0,(IF(D93="CO2",0,(VLOOKUP(F93,'Rule Reductions'!$C$2:$E$75,2,FALSE))))))</f>
        <v>0</v>
      </c>
      <c r="P93" s="25">
        <f>(IF(N93="No",0,(IF(D93="CO2",0,(VLOOKUP(F93,'Rule Reductions'!$C$2:$E$75,3,FALSE))))))</f>
        <v>0</v>
      </c>
      <c r="Q93" s="22">
        <f t="shared" si="6"/>
        <v>0</v>
      </c>
      <c r="R93" s="22">
        <f t="shared" si="7"/>
        <v>0</v>
      </c>
      <c r="S93" s="22">
        <f t="shared" si="8"/>
        <v>0</v>
      </c>
      <c r="T93" s="22">
        <f t="shared" si="9"/>
        <v>0</v>
      </c>
      <c r="U93" s="22">
        <f t="shared" si="10"/>
        <v>0</v>
      </c>
      <c r="V93" s="22">
        <f t="shared" si="11"/>
        <v>0</v>
      </c>
    </row>
    <row r="94" spans="1:22" x14ac:dyDescent="0.25">
      <c r="A94" s="1" t="s">
        <v>44</v>
      </c>
      <c r="B94" s="1" t="s">
        <v>35</v>
      </c>
      <c r="C94" s="1" t="s">
        <v>6</v>
      </c>
      <c r="D94" s="1" t="s">
        <v>23</v>
      </c>
      <c r="E94" s="2">
        <v>161.38440267835401</v>
      </c>
      <c r="F94" s="1" t="s">
        <v>6</v>
      </c>
      <c r="G94" s="1" t="s">
        <v>101</v>
      </c>
      <c r="H94" s="13">
        <f>IF(G94="Mix",'Growth Factors'!$N$7,(IF(G94="Oil",'Growth Factors'!$E$7,'Growth Factors'!$K$7)))</f>
        <v>8.9570562775409979E-2</v>
      </c>
      <c r="I94" s="23">
        <f>IF(G94="Mix",'Growth Factors'!$O$7,(IF(G94="Oil",'Growth Factors'!$F$7,'Growth Factors'!$L$7)))</f>
        <v>0.14741463403243865</v>
      </c>
      <c r="J94" s="23">
        <f>IF(G94="Mix",'Growth Factors'!$P$7,(IF(G94="Oil",'Growth Factors'!$G$7,'Growth Factors'!$M$7)))</f>
        <v>-9.7846340250338504E-3</v>
      </c>
      <c r="K94" s="23">
        <f>IF(G94="Mix",'Growth Factors'!$N$12,(IF(G94="Oil",'Growth Factors'!$E$12,'Growth Factors'!$K$12)))</f>
        <v>0.12354040091572198</v>
      </c>
      <c r="L94" s="23">
        <f>IF(G94="Mix",'Growth Factors'!$O$12,(IF(G94="Oil",'Growth Factors'!$F$12,'Growth Factors'!$L$12)))</f>
        <v>0.23183776999580308</v>
      </c>
      <c r="M94" s="23">
        <f>IF(G94="Mix",'Growth Factors'!$P$12,(IF(G94="Oil",'Growth Factors'!$G$12,'Growth Factors'!$M$12)))</f>
        <v>2.7241294693957304E-2</v>
      </c>
      <c r="N94" s="24" t="str">
        <f>VLOOKUP(A94,'Part 50 Counties'!$A$2:$B$34,2)</f>
        <v>Yes</v>
      </c>
      <c r="O94" s="25">
        <f>(IF(N94="No",0,(IF(D94="CO2",0,(VLOOKUP(F94,'Rule Reductions'!$C$2:$E$75,2,FALSE))))))</f>
        <v>0.5129999999999999</v>
      </c>
      <c r="P94" s="25">
        <f>(IF(N94="No",0,(IF(D94="CO2",0,(VLOOKUP(F94,'Rule Reductions'!$C$2:$E$75,3,FALSE))))))</f>
        <v>0.5129999999999999</v>
      </c>
      <c r="Q94" s="22">
        <f t="shared" si="6"/>
        <v>85.633931196871231</v>
      </c>
      <c r="R94" s="22">
        <f t="shared" si="7"/>
        <v>90.180139939473193</v>
      </c>
      <c r="S94" s="22">
        <f t="shared" si="8"/>
        <v>77.82518858070847</v>
      </c>
      <c r="T94" s="22">
        <f t="shared" si="9"/>
        <v>88.303763589062939</v>
      </c>
      <c r="U94" s="22">
        <f t="shared" si="10"/>
        <v>96.815309118507869</v>
      </c>
      <c r="V94" s="22">
        <f t="shared" si="11"/>
        <v>80.735211979602283</v>
      </c>
    </row>
    <row r="95" spans="1:22" x14ac:dyDescent="0.25">
      <c r="A95" s="1" t="s">
        <v>44</v>
      </c>
      <c r="B95" s="1" t="s">
        <v>35</v>
      </c>
      <c r="C95" s="1" t="s">
        <v>6</v>
      </c>
      <c r="D95" s="1" t="s">
        <v>24</v>
      </c>
      <c r="E95" s="6">
        <v>3.4974683544303802</v>
      </c>
      <c r="F95" s="1" t="s">
        <v>6</v>
      </c>
      <c r="G95" s="1" t="s">
        <v>101</v>
      </c>
      <c r="H95" s="13">
        <f>IF(G95="Mix",'Growth Factors'!$N$7,(IF(G95="Oil",'Growth Factors'!$E$7,'Growth Factors'!$K$7)))</f>
        <v>8.9570562775409979E-2</v>
      </c>
      <c r="I95" s="23">
        <f>IF(G95="Mix",'Growth Factors'!$O$7,(IF(G95="Oil",'Growth Factors'!$F$7,'Growth Factors'!$L$7)))</f>
        <v>0.14741463403243865</v>
      </c>
      <c r="J95" s="23">
        <f>IF(G95="Mix",'Growth Factors'!$P$7,(IF(G95="Oil",'Growth Factors'!$G$7,'Growth Factors'!$M$7)))</f>
        <v>-9.7846340250338504E-3</v>
      </c>
      <c r="K95" s="23">
        <f>IF(G95="Mix",'Growth Factors'!$N$12,(IF(G95="Oil",'Growth Factors'!$E$12,'Growth Factors'!$K$12)))</f>
        <v>0.12354040091572198</v>
      </c>
      <c r="L95" s="23">
        <f>IF(G95="Mix",'Growth Factors'!$O$12,(IF(G95="Oil",'Growth Factors'!$F$12,'Growth Factors'!$L$12)))</f>
        <v>0.23183776999580308</v>
      </c>
      <c r="M95" s="23">
        <f>IF(G95="Mix",'Growth Factors'!$P$12,(IF(G95="Oil",'Growth Factors'!$G$12,'Growth Factors'!$M$12)))</f>
        <v>2.7241294693957304E-2</v>
      </c>
      <c r="N95" s="24" t="str">
        <f>VLOOKUP(A95,'Part 50 Counties'!$A$2:$B$34,2)</f>
        <v>Yes</v>
      </c>
      <c r="O95" s="25">
        <f>(IF(N95="No",0,(IF(D95="CO2",0,(VLOOKUP(F95,'Rule Reductions'!$C$2:$E$75,2,FALSE))))))</f>
        <v>0</v>
      </c>
      <c r="P95" s="25">
        <f>(IF(N95="No",0,(IF(D95="CO2",0,(VLOOKUP(F95,'Rule Reductions'!$C$2:$E$75,3,FALSE))))))</f>
        <v>0</v>
      </c>
      <c r="Q95" s="22">
        <f t="shared" si="6"/>
        <v>3.8107385632258963</v>
      </c>
      <c r="R95" s="22">
        <f t="shared" si="7"/>
        <v>4.0130463719387706</v>
      </c>
      <c r="S95" s="22">
        <f t="shared" si="8"/>
        <v>3.4632469065681417</v>
      </c>
      <c r="T95" s="22">
        <f t="shared" si="9"/>
        <v>3.9295469971267596</v>
      </c>
      <c r="U95" s="22">
        <f t="shared" si="10"/>
        <v>4.3083136183524111</v>
      </c>
      <c r="V95" s="22">
        <f t="shared" si="11"/>
        <v>3.5927439205562082</v>
      </c>
    </row>
    <row r="96" spans="1:22" x14ac:dyDescent="0.25">
      <c r="A96" s="1" t="s">
        <v>67</v>
      </c>
      <c r="B96" s="1" t="s">
        <v>35</v>
      </c>
      <c r="C96" s="1" t="s">
        <v>6</v>
      </c>
      <c r="D96" s="1" t="s">
        <v>23</v>
      </c>
      <c r="E96" s="2">
        <v>18.11</v>
      </c>
      <c r="F96" s="1" t="s">
        <v>6</v>
      </c>
      <c r="G96" s="1" t="s">
        <v>101</v>
      </c>
      <c r="H96" s="13">
        <f>IF(G96="Mix",'Growth Factors'!$N$7,(IF(G96="Oil",'Growth Factors'!$E$7,'Growth Factors'!$K$7)))</f>
        <v>8.9570562775409979E-2</v>
      </c>
      <c r="I96" s="23">
        <f>IF(G96="Mix",'Growth Factors'!$O$7,(IF(G96="Oil",'Growth Factors'!$F$7,'Growth Factors'!$L$7)))</f>
        <v>0.14741463403243865</v>
      </c>
      <c r="J96" s="23">
        <f>IF(G96="Mix",'Growth Factors'!$P$7,(IF(G96="Oil",'Growth Factors'!$G$7,'Growth Factors'!$M$7)))</f>
        <v>-9.7846340250338504E-3</v>
      </c>
      <c r="K96" s="23">
        <f>IF(G96="Mix",'Growth Factors'!$N$12,(IF(G96="Oil",'Growth Factors'!$E$12,'Growth Factors'!$K$12)))</f>
        <v>0.12354040091572198</v>
      </c>
      <c r="L96" s="23">
        <f>IF(G96="Mix",'Growth Factors'!$O$12,(IF(G96="Oil",'Growth Factors'!$F$12,'Growth Factors'!$L$12)))</f>
        <v>0.23183776999580308</v>
      </c>
      <c r="M96" s="23">
        <f>IF(G96="Mix",'Growth Factors'!$P$12,(IF(G96="Oil",'Growth Factors'!$G$12,'Growth Factors'!$M$12)))</f>
        <v>2.7241294693957304E-2</v>
      </c>
      <c r="N96" s="24" t="str">
        <f>VLOOKUP(A96,'Part 50 Counties'!$A$2:$B$34,2)</f>
        <v>No</v>
      </c>
      <c r="O96" s="25">
        <f>(IF(N96="No",0,(IF(D96="CO2",0,(VLOOKUP(F96,'Rule Reductions'!$C$2:$E$75,2,FALSE))))))</f>
        <v>0</v>
      </c>
      <c r="P96" s="25">
        <f>(IF(N96="No",0,(IF(D96="CO2",0,(VLOOKUP(F96,'Rule Reductions'!$C$2:$E$75,3,FALSE))))))</f>
        <v>0</v>
      </c>
      <c r="Q96" s="22">
        <f t="shared" si="6"/>
        <v>19.732122891862673</v>
      </c>
      <c r="R96" s="22">
        <f t="shared" si="7"/>
        <v>20.779679022327464</v>
      </c>
      <c r="S96" s="22">
        <f t="shared" si="8"/>
        <v>17.932800277806638</v>
      </c>
      <c r="T96" s="22">
        <f t="shared" si="9"/>
        <v>20.347316660583722</v>
      </c>
      <c r="U96" s="22">
        <f t="shared" si="10"/>
        <v>22.308582014623994</v>
      </c>
      <c r="V96" s="22">
        <f t="shared" si="11"/>
        <v>18.603339846907566</v>
      </c>
    </row>
    <row r="97" spans="1:22" x14ac:dyDescent="0.25">
      <c r="A97" s="1" t="s">
        <v>67</v>
      </c>
      <c r="B97" s="1" t="s">
        <v>35</v>
      </c>
      <c r="C97" s="1" t="s">
        <v>6</v>
      </c>
      <c r="D97" s="1" t="s">
        <v>24</v>
      </c>
      <c r="E97" s="4">
        <v>0.5</v>
      </c>
      <c r="F97" s="1" t="s">
        <v>6</v>
      </c>
      <c r="G97" s="1" t="s">
        <v>101</v>
      </c>
      <c r="H97" s="13">
        <f>IF(G97="Mix",'Growth Factors'!$N$7,(IF(G97="Oil",'Growth Factors'!$E$7,'Growth Factors'!$K$7)))</f>
        <v>8.9570562775409979E-2</v>
      </c>
      <c r="I97" s="23">
        <f>IF(G97="Mix",'Growth Factors'!$O$7,(IF(G97="Oil",'Growth Factors'!$F$7,'Growth Factors'!$L$7)))</f>
        <v>0.14741463403243865</v>
      </c>
      <c r="J97" s="23">
        <f>IF(G97="Mix",'Growth Factors'!$P$7,(IF(G97="Oil",'Growth Factors'!$G$7,'Growth Factors'!$M$7)))</f>
        <v>-9.7846340250338504E-3</v>
      </c>
      <c r="K97" s="23">
        <f>IF(G97="Mix",'Growth Factors'!$N$12,(IF(G97="Oil",'Growth Factors'!$E$12,'Growth Factors'!$K$12)))</f>
        <v>0.12354040091572198</v>
      </c>
      <c r="L97" s="23">
        <f>IF(G97="Mix",'Growth Factors'!$O$12,(IF(G97="Oil",'Growth Factors'!$F$12,'Growth Factors'!$L$12)))</f>
        <v>0.23183776999580308</v>
      </c>
      <c r="M97" s="23">
        <f>IF(G97="Mix",'Growth Factors'!$P$12,(IF(G97="Oil",'Growth Factors'!$G$12,'Growth Factors'!$M$12)))</f>
        <v>2.7241294693957304E-2</v>
      </c>
      <c r="N97" s="24" t="str">
        <f>VLOOKUP(A97,'Part 50 Counties'!$A$2:$B$34,2)</f>
        <v>No</v>
      </c>
      <c r="O97" s="25">
        <f>(IF(N97="No",0,(IF(D97="CO2",0,(VLOOKUP(F97,'Rule Reductions'!$C$2:$E$75,2,FALSE))))))</f>
        <v>0</v>
      </c>
      <c r="P97" s="25">
        <f>(IF(N97="No",0,(IF(D97="CO2",0,(VLOOKUP(F97,'Rule Reductions'!$C$2:$E$75,3,FALSE))))))</f>
        <v>0</v>
      </c>
      <c r="Q97" s="22">
        <f t="shared" si="6"/>
        <v>0.54478528138770499</v>
      </c>
      <c r="R97" s="22">
        <f t="shared" si="7"/>
        <v>0.57370731701621935</v>
      </c>
      <c r="S97" s="22">
        <f t="shared" si="8"/>
        <v>0.49510768298748309</v>
      </c>
      <c r="T97" s="22">
        <f t="shared" si="9"/>
        <v>0.56177020045786097</v>
      </c>
      <c r="U97" s="22">
        <f t="shared" si="10"/>
        <v>0.61591888499790159</v>
      </c>
      <c r="V97" s="22">
        <f t="shared" si="11"/>
        <v>0.51362064734697865</v>
      </c>
    </row>
    <row r="98" spans="1:22" x14ac:dyDescent="0.25">
      <c r="A98" s="1" t="s">
        <v>49</v>
      </c>
      <c r="B98" s="1" t="s">
        <v>45</v>
      </c>
      <c r="C98" s="1" t="s">
        <v>6</v>
      </c>
      <c r="D98" s="1" t="s">
        <v>23</v>
      </c>
      <c r="E98" s="3">
        <v>0</v>
      </c>
      <c r="F98" s="1" t="s">
        <v>6</v>
      </c>
      <c r="G98" s="1" t="s">
        <v>101</v>
      </c>
      <c r="H98" s="13">
        <f>IF(G98="Mix",'Growth Factors'!$N$7,(IF(G98="Oil",'Growth Factors'!$E$7,'Growth Factors'!$K$7)))</f>
        <v>8.9570562775409979E-2</v>
      </c>
      <c r="I98" s="23">
        <f>IF(G98="Mix",'Growth Factors'!$O$7,(IF(G98="Oil",'Growth Factors'!$F$7,'Growth Factors'!$L$7)))</f>
        <v>0.14741463403243865</v>
      </c>
      <c r="J98" s="23">
        <f>IF(G98="Mix",'Growth Factors'!$P$7,(IF(G98="Oil",'Growth Factors'!$G$7,'Growth Factors'!$M$7)))</f>
        <v>-9.7846340250338504E-3</v>
      </c>
      <c r="K98" s="23">
        <f>IF(G98="Mix",'Growth Factors'!$N$12,(IF(G98="Oil",'Growth Factors'!$E$12,'Growth Factors'!$K$12)))</f>
        <v>0.12354040091572198</v>
      </c>
      <c r="L98" s="23">
        <f>IF(G98="Mix",'Growth Factors'!$O$12,(IF(G98="Oil",'Growth Factors'!$F$12,'Growth Factors'!$L$12)))</f>
        <v>0.23183776999580308</v>
      </c>
      <c r="M98" s="23">
        <f>IF(G98="Mix",'Growth Factors'!$P$12,(IF(G98="Oil",'Growth Factors'!$G$12,'Growth Factors'!$M$12)))</f>
        <v>2.7241294693957304E-2</v>
      </c>
      <c r="N98" s="24" t="str">
        <f>VLOOKUP(A98,'Part 50 Counties'!$A$2:$B$34,2)</f>
        <v>No</v>
      </c>
      <c r="O98" s="25">
        <f>(IF(N98="No",0,(IF(D98="CO2",0,(VLOOKUP(F98,'Rule Reductions'!$C$2:$E$75,2,FALSE))))))</f>
        <v>0</v>
      </c>
      <c r="P98" s="25">
        <f>(IF(N98="No",0,(IF(D98="CO2",0,(VLOOKUP(F98,'Rule Reductions'!$C$2:$E$75,3,FALSE))))))</f>
        <v>0</v>
      </c>
      <c r="Q98" s="22">
        <f t="shared" si="6"/>
        <v>0</v>
      </c>
      <c r="R98" s="22">
        <f t="shared" si="7"/>
        <v>0</v>
      </c>
      <c r="S98" s="22">
        <f t="shared" si="8"/>
        <v>0</v>
      </c>
      <c r="T98" s="22">
        <f t="shared" si="9"/>
        <v>0</v>
      </c>
      <c r="U98" s="22">
        <f t="shared" si="10"/>
        <v>0</v>
      </c>
      <c r="V98" s="22">
        <f t="shared" si="11"/>
        <v>0</v>
      </c>
    </row>
    <row r="99" spans="1:22" x14ac:dyDescent="0.25">
      <c r="A99" s="1" t="s">
        <v>49</v>
      </c>
      <c r="B99" s="1" t="s">
        <v>45</v>
      </c>
      <c r="C99" s="1" t="s">
        <v>6</v>
      </c>
      <c r="D99" s="1" t="s">
        <v>24</v>
      </c>
      <c r="E99" s="3">
        <v>0</v>
      </c>
      <c r="F99" s="1" t="s">
        <v>6</v>
      </c>
      <c r="G99" s="1" t="s">
        <v>101</v>
      </c>
      <c r="H99" s="13">
        <f>IF(G99="Mix",'Growth Factors'!$N$7,(IF(G99="Oil",'Growth Factors'!$E$7,'Growth Factors'!$K$7)))</f>
        <v>8.9570562775409979E-2</v>
      </c>
      <c r="I99" s="23">
        <f>IF(G99="Mix",'Growth Factors'!$O$7,(IF(G99="Oil",'Growth Factors'!$F$7,'Growth Factors'!$L$7)))</f>
        <v>0.14741463403243865</v>
      </c>
      <c r="J99" s="23">
        <f>IF(G99="Mix",'Growth Factors'!$P$7,(IF(G99="Oil",'Growth Factors'!$G$7,'Growth Factors'!$M$7)))</f>
        <v>-9.7846340250338504E-3</v>
      </c>
      <c r="K99" s="23">
        <f>IF(G99="Mix",'Growth Factors'!$N$12,(IF(G99="Oil",'Growth Factors'!$E$12,'Growth Factors'!$K$12)))</f>
        <v>0.12354040091572198</v>
      </c>
      <c r="L99" s="23">
        <f>IF(G99="Mix",'Growth Factors'!$O$12,(IF(G99="Oil",'Growth Factors'!$F$12,'Growth Factors'!$L$12)))</f>
        <v>0.23183776999580308</v>
      </c>
      <c r="M99" s="23">
        <f>IF(G99="Mix",'Growth Factors'!$P$12,(IF(G99="Oil",'Growth Factors'!$G$12,'Growth Factors'!$M$12)))</f>
        <v>2.7241294693957304E-2</v>
      </c>
      <c r="N99" s="24" t="str">
        <f>VLOOKUP(A99,'Part 50 Counties'!$A$2:$B$34,2)</f>
        <v>No</v>
      </c>
      <c r="O99" s="25">
        <f>(IF(N99="No",0,(IF(D99="CO2",0,(VLOOKUP(F99,'Rule Reductions'!$C$2:$E$75,2,FALSE))))))</f>
        <v>0</v>
      </c>
      <c r="P99" s="25">
        <f>(IF(N99="No",0,(IF(D99="CO2",0,(VLOOKUP(F99,'Rule Reductions'!$C$2:$E$75,3,FALSE))))))</f>
        <v>0</v>
      </c>
      <c r="Q99" s="22">
        <f t="shared" si="6"/>
        <v>0</v>
      </c>
      <c r="R99" s="22">
        <f t="shared" si="7"/>
        <v>0</v>
      </c>
      <c r="S99" s="22">
        <f t="shared" si="8"/>
        <v>0</v>
      </c>
      <c r="T99" s="22">
        <f t="shared" si="9"/>
        <v>0</v>
      </c>
      <c r="U99" s="22">
        <f t="shared" si="10"/>
        <v>0</v>
      </c>
      <c r="V99" s="22">
        <f t="shared" si="11"/>
        <v>0</v>
      </c>
    </row>
    <row r="100" spans="1:22" x14ac:dyDescent="0.25">
      <c r="A100" s="1" t="s">
        <v>70</v>
      </c>
      <c r="B100" s="1" t="s">
        <v>35</v>
      </c>
      <c r="C100" s="1" t="s">
        <v>6</v>
      </c>
      <c r="D100" s="1" t="s">
        <v>23</v>
      </c>
      <c r="E100" s="2">
        <v>62.12</v>
      </c>
      <c r="F100" s="1" t="s">
        <v>6</v>
      </c>
      <c r="G100" s="1" t="s">
        <v>101</v>
      </c>
      <c r="H100" s="13">
        <f>IF(G100="Mix",'Growth Factors'!$N$7,(IF(G100="Oil",'Growth Factors'!$E$7,'Growth Factors'!$K$7)))</f>
        <v>8.9570562775409979E-2</v>
      </c>
      <c r="I100" s="23">
        <f>IF(G100="Mix",'Growth Factors'!$O$7,(IF(G100="Oil",'Growth Factors'!$F$7,'Growth Factors'!$L$7)))</f>
        <v>0.14741463403243865</v>
      </c>
      <c r="J100" s="23">
        <f>IF(G100="Mix",'Growth Factors'!$P$7,(IF(G100="Oil",'Growth Factors'!$G$7,'Growth Factors'!$M$7)))</f>
        <v>-9.7846340250338504E-3</v>
      </c>
      <c r="K100" s="23">
        <f>IF(G100="Mix",'Growth Factors'!$N$12,(IF(G100="Oil",'Growth Factors'!$E$12,'Growth Factors'!$K$12)))</f>
        <v>0.12354040091572198</v>
      </c>
      <c r="L100" s="23">
        <f>IF(G100="Mix",'Growth Factors'!$O$12,(IF(G100="Oil",'Growth Factors'!$F$12,'Growth Factors'!$L$12)))</f>
        <v>0.23183776999580308</v>
      </c>
      <c r="M100" s="23">
        <f>IF(G100="Mix",'Growth Factors'!$P$12,(IF(G100="Oil",'Growth Factors'!$G$12,'Growth Factors'!$M$12)))</f>
        <v>2.7241294693957304E-2</v>
      </c>
      <c r="N100" s="24" t="str">
        <f>VLOOKUP(A100,'Part 50 Counties'!$A$2:$B$34,2)</f>
        <v>Yes</v>
      </c>
      <c r="O100" s="25">
        <f>(IF(N100="No",0,(IF(D100="CO2",0,(VLOOKUP(F100,'Rule Reductions'!$C$2:$E$75,2,FALSE))))))</f>
        <v>0.5129999999999999</v>
      </c>
      <c r="P100" s="25">
        <f>(IF(N100="No",0,(IF(D100="CO2",0,(VLOOKUP(F100,'Rule Reductions'!$C$2:$E$75,3,FALSE))))))</f>
        <v>0.5129999999999999</v>
      </c>
      <c r="Q100" s="22">
        <f t="shared" si="6"/>
        <v>32.962168076129331</v>
      </c>
      <c r="R100" s="22">
        <f t="shared" si="7"/>
        <v>34.712092371188319</v>
      </c>
      <c r="S100" s="22">
        <f t="shared" si="8"/>
        <v>29.956430946235713</v>
      </c>
      <c r="T100" s="22">
        <f t="shared" si="9"/>
        <v>33.989838566278827</v>
      </c>
      <c r="U100" s="22">
        <f t="shared" si="10"/>
        <v>37.266098226531838</v>
      </c>
      <c r="V100" s="22">
        <f t="shared" si="11"/>
        <v>31.076555633251267</v>
      </c>
    </row>
    <row r="101" spans="1:22" x14ac:dyDescent="0.25">
      <c r="A101" s="1" t="s">
        <v>70</v>
      </c>
      <c r="B101" s="1" t="s">
        <v>35</v>
      </c>
      <c r="C101" s="1" t="s">
        <v>6</v>
      </c>
      <c r="D101" s="1" t="s">
        <v>24</v>
      </c>
      <c r="E101" s="6">
        <v>1.8</v>
      </c>
      <c r="F101" s="1" t="s">
        <v>6</v>
      </c>
      <c r="G101" s="1" t="s">
        <v>101</v>
      </c>
      <c r="H101" s="13">
        <f>IF(G101="Mix",'Growth Factors'!$N$7,(IF(G101="Oil",'Growth Factors'!$E$7,'Growth Factors'!$K$7)))</f>
        <v>8.9570562775409979E-2</v>
      </c>
      <c r="I101" s="23">
        <f>IF(G101="Mix",'Growth Factors'!$O$7,(IF(G101="Oil",'Growth Factors'!$F$7,'Growth Factors'!$L$7)))</f>
        <v>0.14741463403243865</v>
      </c>
      <c r="J101" s="23">
        <f>IF(G101="Mix",'Growth Factors'!$P$7,(IF(G101="Oil",'Growth Factors'!$G$7,'Growth Factors'!$M$7)))</f>
        <v>-9.7846340250338504E-3</v>
      </c>
      <c r="K101" s="23">
        <f>IF(G101="Mix",'Growth Factors'!$N$12,(IF(G101="Oil",'Growth Factors'!$E$12,'Growth Factors'!$K$12)))</f>
        <v>0.12354040091572198</v>
      </c>
      <c r="L101" s="23">
        <f>IF(G101="Mix",'Growth Factors'!$O$12,(IF(G101="Oil",'Growth Factors'!$F$12,'Growth Factors'!$L$12)))</f>
        <v>0.23183776999580308</v>
      </c>
      <c r="M101" s="23">
        <f>IF(G101="Mix",'Growth Factors'!$P$12,(IF(G101="Oil",'Growth Factors'!$G$12,'Growth Factors'!$M$12)))</f>
        <v>2.7241294693957304E-2</v>
      </c>
      <c r="N101" s="24" t="str">
        <f>VLOOKUP(A101,'Part 50 Counties'!$A$2:$B$34,2)</f>
        <v>Yes</v>
      </c>
      <c r="O101" s="25">
        <f>(IF(N101="No",0,(IF(D101="CO2",0,(VLOOKUP(F101,'Rule Reductions'!$C$2:$E$75,2,FALSE))))))</f>
        <v>0</v>
      </c>
      <c r="P101" s="25">
        <f>(IF(N101="No",0,(IF(D101="CO2",0,(VLOOKUP(F101,'Rule Reductions'!$C$2:$E$75,3,FALSE))))))</f>
        <v>0</v>
      </c>
      <c r="Q101" s="22">
        <f t="shared" si="6"/>
        <v>1.9612270129957381</v>
      </c>
      <c r="R101" s="22">
        <f t="shared" si="7"/>
        <v>2.0653463412583899</v>
      </c>
      <c r="S101" s="22">
        <f t="shared" si="8"/>
        <v>1.7823876587549392</v>
      </c>
      <c r="T101" s="22">
        <f t="shared" si="9"/>
        <v>2.0223727216482996</v>
      </c>
      <c r="U101" s="22">
        <f t="shared" si="10"/>
        <v>2.2173079859924458</v>
      </c>
      <c r="V101" s="22">
        <f t="shared" si="11"/>
        <v>1.8490343304491232</v>
      </c>
    </row>
    <row r="102" spans="1:22" x14ac:dyDescent="0.25">
      <c r="A102" s="1" t="s">
        <v>39</v>
      </c>
      <c r="B102" s="1" t="s">
        <v>16</v>
      </c>
      <c r="C102" s="1" t="s">
        <v>7</v>
      </c>
      <c r="D102" s="1" t="s">
        <v>23</v>
      </c>
      <c r="E102" s="2">
        <v>382.11098456493602</v>
      </c>
      <c r="F102" s="1" t="s">
        <v>7</v>
      </c>
      <c r="G102" s="1" t="s">
        <v>100</v>
      </c>
      <c r="H102" s="13">
        <f>IF(G102="Mix",'Growth Factors'!$N$7,(IF(G102="Oil",'Growth Factors'!$E$7,'Growth Factors'!$K$7)))</f>
        <v>0.12321919048916015</v>
      </c>
      <c r="I102" s="23">
        <f>IF(G102="Mix",'Growth Factors'!$O$7,(IF(G102="Oil",'Growth Factors'!$F$7,'Growth Factors'!$L$7)))</f>
        <v>0.28844315001838977</v>
      </c>
      <c r="J102" s="23">
        <f>IF(G102="Mix",'Growth Factors'!$P$7,(IF(G102="Oil",'Growth Factors'!$G$7,'Growth Factors'!$M$7)))</f>
        <v>-5.5772089494429255E-4</v>
      </c>
      <c r="K102" s="23">
        <f>IF(G102="Mix",'Growth Factors'!$N$12,(IF(G102="Oil",'Growth Factors'!$E$12,'Growth Factors'!$K$12)))</f>
        <v>0.15067268446583987</v>
      </c>
      <c r="L102" s="23">
        <f>IF(G102="Mix",'Growth Factors'!$O$12,(IF(G102="Oil",'Growth Factors'!$F$12,'Growth Factors'!$L$12)))</f>
        <v>0.41821082914081459</v>
      </c>
      <c r="M102" s="23">
        <f>IF(G102="Mix",'Growth Factors'!$P$12,(IF(G102="Oil",'Growth Factors'!$G$12,'Growth Factors'!$M$12)))</f>
        <v>6.2059761281023675E-3</v>
      </c>
      <c r="N102" s="24" t="str">
        <f>VLOOKUP(A102,'Part 50 Counties'!$A$2:$B$34,2)</f>
        <v>Yes</v>
      </c>
      <c r="O102" s="25">
        <f>(IF(N102="No",0,(IF(D102="CO2",0,(VLOOKUP(F102,'Rule Reductions'!$C$2:$E$75,2,FALSE))))))</f>
        <v>0</v>
      </c>
      <c r="P102" s="25">
        <f>(IF(N102="No",0,(IF(D102="CO2",0,(VLOOKUP(F102,'Rule Reductions'!$C$2:$E$75,3,FALSE))))))</f>
        <v>0</v>
      </c>
      <c r="Q102" s="22">
        <f t="shared" si="6"/>
        <v>429.1943907600434</v>
      </c>
      <c r="R102" s="22">
        <f t="shared" si="7"/>
        <v>492.32828060947446</v>
      </c>
      <c r="S102" s="22">
        <f t="shared" si="8"/>
        <v>381.89787328465638</v>
      </c>
      <c r="T102" s="22">
        <f t="shared" si="9"/>
        <v>439.68467237322005</v>
      </c>
      <c r="U102" s="22">
        <f t="shared" si="10"/>
        <v>541.91393624365094</v>
      </c>
      <c r="V102" s="22">
        <f t="shared" si="11"/>
        <v>384.48235621343173</v>
      </c>
    </row>
    <row r="103" spans="1:22" x14ac:dyDescent="0.25">
      <c r="A103" s="1" t="s">
        <v>39</v>
      </c>
      <c r="B103" s="1" t="s">
        <v>16</v>
      </c>
      <c r="C103" s="1" t="s">
        <v>7</v>
      </c>
      <c r="D103" s="1" t="s">
        <v>24</v>
      </c>
      <c r="E103" s="2">
        <v>38975.320425623402</v>
      </c>
      <c r="F103" s="1" t="s">
        <v>7</v>
      </c>
      <c r="G103" s="1" t="s">
        <v>100</v>
      </c>
      <c r="H103" s="13">
        <f>IF(G103="Mix",'Growth Factors'!$N$7,(IF(G103="Oil",'Growth Factors'!$E$7,'Growth Factors'!$K$7)))</f>
        <v>0.12321919048916015</v>
      </c>
      <c r="I103" s="23">
        <f>IF(G103="Mix",'Growth Factors'!$O$7,(IF(G103="Oil",'Growth Factors'!$F$7,'Growth Factors'!$L$7)))</f>
        <v>0.28844315001838977</v>
      </c>
      <c r="J103" s="23">
        <f>IF(G103="Mix",'Growth Factors'!$P$7,(IF(G103="Oil",'Growth Factors'!$G$7,'Growth Factors'!$M$7)))</f>
        <v>-5.5772089494429255E-4</v>
      </c>
      <c r="K103" s="23">
        <f>IF(G103="Mix",'Growth Factors'!$N$12,(IF(G103="Oil",'Growth Factors'!$E$12,'Growth Factors'!$K$12)))</f>
        <v>0.15067268446583987</v>
      </c>
      <c r="L103" s="23">
        <f>IF(G103="Mix",'Growth Factors'!$O$12,(IF(G103="Oil",'Growth Factors'!$F$12,'Growth Factors'!$L$12)))</f>
        <v>0.41821082914081459</v>
      </c>
      <c r="M103" s="23">
        <f>IF(G103="Mix",'Growth Factors'!$P$12,(IF(G103="Oil",'Growth Factors'!$G$12,'Growth Factors'!$M$12)))</f>
        <v>6.2059761281023675E-3</v>
      </c>
      <c r="N103" s="24" t="str">
        <f>VLOOKUP(A103,'Part 50 Counties'!$A$2:$B$34,2)</f>
        <v>Yes</v>
      </c>
      <c r="O103" s="25">
        <f>(IF(N103="No",0,(IF(D103="CO2",0,(VLOOKUP(F103,'Rule Reductions'!$C$2:$E$75,2,FALSE))))))</f>
        <v>0</v>
      </c>
      <c r="P103" s="25">
        <f>(IF(N103="No",0,(IF(D103="CO2",0,(VLOOKUP(F103,'Rule Reductions'!$C$2:$E$75,3,FALSE))))))</f>
        <v>0</v>
      </c>
      <c r="Q103" s="22">
        <f t="shared" si="6"/>
        <v>43777.827857524346</v>
      </c>
      <c r="R103" s="22">
        <f t="shared" si="7"/>
        <v>50217.484622166303</v>
      </c>
      <c r="S103" s="22">
        <f t="shared" si="8"/>
        <v>38953.583075034883</v>
      </c>
      <c r="T103" s="22">
        <f t="shared" si="9"/>
        <v>44847.836582068361</v>
      </c>
      <c r="U103" s="22">
        <f t="shared" si="10"/>
        <v>55275.221496852297</v>
      </c>
      <c r="V103" s="22">
        <f t="shared" si="11"/>
        <v>39217.200333769964</v>
      </c>
    </row>
    <row r="104" spans="1:22" x14ac:dyDescent="0.25">
      <c r="A104" s="1" t="s">
        <v>39</v>
      </c>
      <c r="B104" s="1" t="s">
        <v>34</v>
      </c>
      <c r="C104" s="1" t="s">
        <v>7</v>
      </c>
      <c r="D104" s="1" t="s">
        <v>23</v>
      </c>
      <c r="E104" s="3">
        <v>0</v>
      </c>
      <c r="F104" s="1" t="s">
        <v>7</v>
      </c>
      <c r="G104" s="1" t="s">
        <v>101</v>
      </c>
      <c r="H104" s="13">
        <f>IF(G104="Mix",'Growth Factors'!$N$7,(IF(G104="Oil",'Growth Factors'!$E$7,'Growth Factors'!$K$7)))</f>
        <v>8.9570562775409979E-2</v>
      </c>
      <c r="I104" s="23">
        <f>IF(G104="Mix",'Growth Factors'!$O$7,(IF(G104="Oil",'Growth Factors'!$F$7,'Growth Factors'!$L$7)))</f>
        <v>0.14741463403243865</v>
      </c>
      <c r="J104" s="23">
        <f>IF(G104="Mix",'Growth Factors'!$P$7,(IF(G104="Oil",'Growth Factors'!$G$7,'Growth Factors'!$M$7)))</f>
        <v>-9.7846340250338504E-3</v>
      </c>
      <c r="K104" s="23">
        <f>IF(G104="Mix",'Growth Factors'!$N$12,(IF(G104="Oil",'Growth Factors'!$E$12,'Growth Factors'!$K$12)))</f>
        <v>0.12354040091572198</v>
      </c>
      <c r="L104" s="23">
        <f>IF(G104="Mix",'Growth Factors'!$O$12,(IF(G104="Oil",'Growth Factors'!$F$12,'Growth Factors'!$L$12)))</f>
        <v>0.23183776999580308</v>
      </c>
      <c r="M104" s="23">
        <f>IF(G104="Mix",'Growth Factors'!$P$12,(IF(G104="Oil",'Growth Factors'!$G$12,'Growth Factors'!$M$12)))</f>
        <v>2.7241294693957304E-2</v>
      </c>
      <c r="N104" s="24" t="str">
        <f>VLOOKUP(A104,'Part 50 Counties'!$A$2:$B$34,2)</f>
        <v>Yes</v>
      </c>
      <c r="O104" s="25">
        <f>(IF(N104="No",0,(IF(D104="CO2",0,(VLOOKUP(F104,'Rule Reductions'!$C$2:$E$75,2,FALSE))))))</f>
        <v>0</v>
      </c>
      <c r="P104" s="25">
        <f>(IF(N104="No",0,(IF(D104="CO2",0,(VLOOKUP(F104,'Rule Reductions'!$C$2:$E$75,3,FALSE))))))</f>
        <v>0</v>
      </c>
      <c r="Q104" s="22">
        <f t="shared" si="6"/>
        <v>0</v>
      </c>
      <c r="R104" s="22">
        <f t="shared" si="7"/>
        <v>0</v>
      </c>
      <c r="S104" s="22">
        <f t="shared" si="8"/>
        <v>0</v>
      </c>
      <c r="T104" s="22">
        <f t="shared" si="9"/>
        <v>0</v>
      </c>
      <c r="U104" s="22">
        <f t="shared" si="10"/>
        <v>0</v>
      </c>
      <c r="V104" s="22">
        <f t="shared" si="11"/>
        <v>0</v>
      </c>
    </row>
    <row r="105" spans="1:22" x14ac:dyDescent="0.25">
      <c r="A105" s="1" t="s">
        <v>39</v>
      </c>
      <c r="B105" s="1" t="s">
        <v>34</v>
      </c>
      <c r="C105" s="1" t="s">
        <v>7</v>
      </c>
      <c r="D105" s="1" t="s">
        <v>24</v>
      </c>
      <c r="E105" s="3">
        <v>0</v>
      </c>
      <c r="F105" s="1" t="s">
        <v>7</v>
      </c>
      <c r="G105" s="1" t="s">
        <v>101</v>
      </c>
      <c r="H105" s="13">
        <f>IF(G105="Mix",'Growth Factors'!$N$7,(IF(G105="Oil",'Growth Factors'!$E$7,'Growth Factors'!$K$7)))</f>
        <v>8.9570562775409979E-2</v>
      </c>
      <c r="I105" s="23">
        <f>IF(G105="Mix",'Growth Factors'!$O$7,(IF(G105="Oil",'Growth Factors'!$F$7,'Growth Factors'!$L$7)))</f>
        <v>0.14741463403243865</v>
      </c>
      <c r="J105" s="23">
        <f>IF(G105="Mix",'Growth Factors'!$P$7,(IF(G105="Oil",'Growth Factors'!$G$7,'Growth Factors'!$M$7)))</f>
        <v>-9.7846340250338504E-3</v>
      </c>
      <c r="K105" s="23">
        <f>IF(G105="Mix",'Growth Factors'!$N$12,(IF(G105="Oil",'Growth Factors'!$E$12,'Growth Factors'!$K$12)))</f>
        <v>0.12354040091572198</v>
      </c>
      <c r="L105" s="23">
        <f>IF(G105="Mix",'Growth Factors'!$O$12,(IF(G105="Oil",'Growth Factors'!$F$12,'Growth Factors'!$L$12)))</f>
        <v>0.23183776999580308</v>
      </c>
      <c r="M105" s="23">
        <f>IF(G105="Mix",'Growth Factors'!$P$12,(IF(G105="Oil",'Growth Factors'!$G$12,'Growth Factors'!$M$12)))</f>
        <v>2.7241294693957304E-2</v>
      </c>
      <c r="N105" s="24" t="str">
        <f>VLOOKUP(A105,'Part 50 Counties'!$A$2:$B$34,2)</f>
        <v>Yes</v>
      </c>
      <c r="O105" s="25">
        <f>(IF(N105="No",0,(IF(D105="CO2",0,(VLOOKUP(F105,'Rule Reductions'!$C$2:$E$75,2,FALSE))))))</f>
        <v>0</v>
      </c>
      <c r="P105" s="25">
        <f>(IF(N105="No",0,(IF(D105="CO2",0,(VLOOKUP(F105,'Rule Reductions'!$C$2:$E$75,3,FALSE))))))</f>
        <v>0</v>
      </c>
      <c r="Q105" s="22">
        <f t="shared" si="6"/>
        <v>0</v>
      </c>
      <c r="R105" s="22">
        <f t="shared" si="7"/>
        <v>0</v>
      </c>
      <c r="S105" s="22">
        <f t="shared" si="8"/>
        <v>0</v>
      </c>
      <c r="T105" s="22">
        <f t="shared" si="9"/>
        <v>0</v>
      </c>
      <c r="U105" s="22">
        <f t="shared" si="10"/>
        <v>0</v>
      </c>
      <c r="V105" s="22">
        <f t="shared" si="11"/>
        <v>0</v>
      </c>
    </row>
    <row r="106" spans="1:22" x14ac:dyDescent="0.25">
      <c r="A106" s="1" t="s">
        <v>39</v>
      </c>
      <c r="B106" s="1" t="s">
        <v>45</v>
      </c>
      <c r="C106" s="1" t="s">
        <v>7</v>
      </c>
      <c r="D106" s="1" t="s">
        <v>23</v>
      </c>
      <c r="E106" s="2">
        <v>34.738554644837699</v>
      </c>
      <c r="F106" s="1" t="s">
        <v>7</v>
      </c>
      <c r="G106" s="1" t="s">
        <v>100</v>
      </c>
      <c r="H106" s="13">
        <f>IF(G106="Mix",'Growth Factors'!$N$7,(IF(G106="Oil",'Growth Factors'!$E$7,'Growth Factors'!$K$7)))</f>
        <v>0.12321919048916015</v>
      </c>
      <c r="I106" s="23">
        <f>IF(G106="Mix",'Growth Factors'!$O$7,(IF(G106="Oil",'Growth Factors'!$F$7,'Growth Factors'!$L$7)))</f>
        <v>0.28844315001838977</v>
      </c>
      <c r="J106" s="23">
        <f>IF(G106="Mix",'Growth Factors'!$P$7,(IF(G106="Oil",'Growth Factors'!$G$7,'Growth Factors'!$M$7)))</f>
        <v>-5.5772089494429255E-4</v>
      </c>
      <c r="K106" s="23">
        <f>IF(G106="Mix",'Growth Factors'!$N$12,(IF(G106="Oil",'Growth Factors'!$E$12,'Growth Factors'!$K$12)))</f>
        <v>0.15067268446583987</v>
      </c>
      <c r="L106" s="23">
        <f>IF(G106="Mix",'Growth Factors'!$O$12,(IF(G106="Oil",'Growth Factors'!$F$12,'Growth Factors'!$L$12)))</f>
        <v>0.41821082914081459</v>
      </c>
      <c r="M106" s="23">
        <f>IF(G106="Mix",'Growth Factors'!$P$12,(IF(G106="Oil",'Growth Factors'!$G$12,'Growth Factors'!$M$12)))</f>
        <v>6.2059761281023675E-3</v>
      </c>
      <c r="N106" s="24" t="str">
        <f>VLOOKUP(A106,'Part 50 Counties'!$A$2:$B$34,2)</f>
        <v>Yes</v>
      </c>
      <c r="O106" s="25">
        <f>(IF(N106="No",0,(IF(D106="CO2",0,(VLOOKUP(F106,'Rule Reductions'!$C$2:$E$75,2,FALSE))))))</f>
        <v>0</v>
      </c>
      <c r="P106" s="25">
        <f>(IF(N106="No",0,(IF(D106="CO2",0,(VLOOKUP(F106,'Rule Reductions'!$C$2:$E$75,3,FALSE))))))</f>
        <v>0</v>
      </c>
      <c r="Q106" s="22">
        <f t="shared" si="6"/>
        <v>39.019011226938055</v>
      </c>
      <c r="R106" s="22">
        <f t="shared" si="7"/>
        <v>44.758652773680645</v>
      </c>
      <c r="S106" s="22">
        <f t="shared" si="8"/>
        <v>34.719180227052107</v>
      </c>
      <c r="T106" s="22">
        <f t="shared" si="9"/>
        <v>39.972705927638664</v>
      </c>
      <c r="U106" s="22">
        <f t="shared" si="10"/>
        <v>49.266594386008769</v>
      </c>
      <c r="V106" s="22">
        <f t="shared" si="11"/>
        <v>34.954141285688344</v>
      </c>
    </row>
    <row r="107" spans="1:22" x14ac:dyDescent="0.25">
      <c r="A107" s="1" t="s">
        <v>39</v>
      </c>
      <c r="B107" s="1" t="s">
        <v>45</v>
      </c>
      <c r="C107" s="1" t="s">
        <v>7</v>
      </c>
      <c r="D107" s="1" t="s">
        <v>24</v>
      </c>
      <c r="E107" s="2">
        <v>15099.6353804427</v>
      </c>
      <c r="F107" s="1" t="s">
        <v>7</v>
      </c>
      <c r="G107" s="1" t="s">
        <v>100</v>
      </c>
      <c r="H107" s="13">
        <f>IF(G107="Mix",'Growth Factors'!$N$7,(IF(G107="Oil",'Growth Factors'!$E$7,'Growth Factors'!$K$7)))</f>
        <v>0.12321919048916015</v>
      </c>
      <c r="I107" s="23">
        <f>IF(G107="Mix",'Growth Factors'!$O$7,(IF(G107="Oil",'Growth Factors'!$F$7,'Growth Factors'!$L$7)))</f>
        <v>0.28844315001838977</v>
      </c>
      <c r="J107" s="23">
        <f>IF(G107="Mix",'Growth Factors'!$P$7,(IF(G107="Oil",'Growth Factors'!$G$7,'Growth Factors'!$M$7)))</f>
        <v>-5.5772089494429255E-4</v>
      </c>
      <c r="K107" s="23">
        <f>IF(G107="Mix",'Growth Factors'!$N$12,(IF(G107="Oil",'Growth Factors'!$E$12,'Growth Factors'!$K$12)))</f>
        <v>0.15067268446583987</v>
      </c>
      <c r="L107" s="23">
        <f>IF(G107="Mix",'Growth Factors'!$O$12,(IF(G107="Oil",'Growth Factors'!$F$12,'Growth Factors'!$L$12)))</f>
        <v>0.41821082914081459</v>
      </c>
      <c r="M107" s="23">
        <f>IF(G107="Mix",'Growth Factors'!$P$12,(IF(G107="Oil",'Growth Factors'!$G$12,'Growth Factors'!$M$12)))</f>
        <v>6.2059761281023675E-3</v>
      </c>
      <c r="N107" s="24" t="str">
        <f>VLOOKUP(A107,'Part 50 Counties'!$A$2:$B$34,2)</f>
        <v>Yes</v>
      </c>
      <c r="O107" s="25">
        <f>(IF(N107="No",0,(IF(D107="CO2",0,(VLOOKUP(F107,'Rule Reductions'!$C$2:$E$75,2,FALSE))))))</f>
        <v>0</v>
      </c>
      <c r="P107" s="25">
        <f>(IF(N107="No",0,(IF(D107="CO2",0,(VLOOKUP(F107,'Rule Reductions'!$C$2:$E$75,3,FALSE))))))</f>
        <v>0</v>
      </c>
      <c r="Q107" s="22">
        <f t="shared" si="6"/>
        <v>16960.200228702332</v>
      </c>
      <c r="R107" s="22">
        <f t="shared" si="7"/>
        <v>19455.021773706718</v>
      </c>
      <c r="S107" s="22">
        <f t="shared" si="8"/>
        <v>15091.213998284986</v>
      </c>
      <c r="T107" s="22">
        <f t="shared" si="9"/>
        <v>17374.737977669374</v>
      </c>
      <c r="U107" s="22">
        <f t="shared" si="10"/>
        <v>21414.466412621623</v>
      </c>
      <c r="V107" s="22">
        <f t="shared" si="11"/>
        <v>15193.343357156777</v>
      </c>
    </row>
    <row r="108" spans="1:22" x14ac:dyDescent="0.25">
      <c r="A108" s="1" t="s">
        <v>46</v>
      </c>
      <c r="B108" s="1" t="s">
        <v>16</v>
      </c>
      <c r="C108" s="1" t="s">
        <v>7</v>
      </c>
      <c r="D108" s="1" t="s">
        <v>23</v>
      </c>
      <c r="E108" s="2">
        <v>120.502032508018</v>
      </c>
      <c r="F108" s="1" t="s">
        <v>7</v>
      </c>
      <c r="G108" s="1" t="s">
        <v>100</v>
      </c>
      <c r="H108" s="13">
        <f>IF(G108="Mix",'Growth Factors'!$N$7,(IF(G108="Oil",'Growth Factors'!$E$7,'Growth Factors'!$K$7)))</f>
        <v>0.12321919048916015</v>
      </c>
      <c r="I108" s="23">
        <f>IF(G108="Mix",'Growth Factors'!$O$7,(IF(G108="Oil",'Growth Factors'!$F$7,'Growth Factors'!$L$7)))</f>
        <v>0.28844315001838977</v>
      </c>
      <c r="J108" s="23">
        <f>IF(G108="Mix",'Growth Factors'!$P$7,(IF(G108="Oil",'Growth Factors'!$G$7,'Growth Factors'!$M$7)))</f>
        <v>-5.5772089494429255E-4</v>
      </c>
      <c r="K108" s="23">
        <f>IF(G108="Mix",'Growth Factors'!$N$12,(IF(G108="Oil",'Growth Factors'!$E$12,'Growth Factors'!$K$12)))</f>
        <v>0.15067268446583987</v>
      </c>
      <c r="L108" s="23">
        <f>IF(G108="Mix",'Growth Factors'!$O$12,(IF(G108="Oil",'Growth Factors'!$F$12,'Growth Factors'!$L$12)))</f>
        <v>0.41821082914081459</v>
      </c>
      <c r="M108" s="23">
        <f>IF(G108="Mix",'Growth Factors'!$P$12,(IF(G108="Oil",'Growth Factors'!$G$12,'Growth Factors'!$M$12)))</f>
        <v>6.2059761281023675E-3</v>
      </c>
      <c r="N108" s="24" t="str">
        <f>VLOOKUP(A108,'Part 50 Counties'!$A$2:$B$34,2)</f>
        <v>No</v>
      </c>
      <c r="O108" s="25">
        <f>(IF(N108="No",0,(IF(D108="CO2",0,(VLOOKUP(F108,'Rule Reductions'!$C$2:$E$75,2,FALSE))))))</f>
        <v>0</v>
      </c>
      <c r="P108" s="25">
        <f>(IF(N108="No",0,(IF(D108="CO2",0,(VLOOKUP(F108,'Rule Reductions'!$C$2:$E$75,3,FALSE))))))</f>
        <v>0</v>
      </c>
      <c r="Q108" s="22">
        <f t="shared" si="6"/>
        <v>135.35019540595445</v>
      </c>
      <c r="R108" s="22">
        <f t="shared" si="7"/>
        <v>155.2600183482491</v>
      </c>
      <c r="S108" s="22">
        <f t="shared" si="8"/>
        <v>120.43482600660502</v>
      </c>
      <c r="T108" s="22">
        <f t="shared" si="9"/>
        <v>138.65839722959097</v>
      </c>
      <c r="U108" s="22">
        <f t="shared" si="10"/>
        <v>170.89728743634961</v>
      </c>
      <c r="V108" s="22">
        <f t="shared" si="11"/>
        <v>121.24986524515057</v>
      </c>
    </row>
    <row r="109" spans="1:22" x14ac:dyDescent="0.25">
      <c r="A109" s="1" t="s">
        <v>46</v>
      </c>
      <c r="B109" s="1" t="s">
        <v>16</v>
      </c>
      <c r="C109" s="1" t="s">
        <v>7</v>
      </c>
      <c r="D109" s="1" t="s">
        <v>24</v>
      </c>
      <c r="E109" s="2">
        <v>14323.5165444588</v>
      </c>
      <c r="F109" s="1" t="s">
        <v>7</v>
      </c>
      <c r="G109" s="1" t="s">
        <v>100</v>
      </c>
      <c r="H109" s="13">
        <f>IF(G109="Mix",'Growth Factors'!$N$7,(IF(G109="Oil",'Growth Factors'!$E$7,'Growth Factors'!$K$7)))</f>
        <v>0.12321919048916015</v>
      </c>
      <c r="I109" s="23">
        <f>IF(G109="Mix",'Growth Factors'!$O$7,(IF(G109="Oil",'Growth Factors'!$F$7,'Growth Factors'!$L$7)))</f>
        <v>0.28844315001838977</v>
      </c>
      <c r="J109" s="23">
        <f>IF(G109="Mix",'Growth Factors'!$P$7,(IF(G109="Oil",'Growth Factors'!$G$7,'Growth Factors'!$M$7)))</f>
        <v>-5.5772089494429255E-4</v>
      </c>
      <c r="K109" s="23">
        <f>IF(G109="Mix",'Growth Factors'!$N$12,(IF(G109="Oil",'Growth Factors'!$E$12,'Growth Factors'!$K$12)))</f>
        <v>0.15067268446583987</v>
      </c>
      <c r="L109" s="23">
        <f>IF(G109="Mix",'Growth Factors'!$O$12,(IF(G109="Oil",'Growth Factors'!$F$12,'Growth Factors'!$L$12)))</f>
        <v>0.41821082914081459</v>
      </c>
      <c r="M109" s="23">
        <f>IF(G109="Mix",'Growth Factors'!$P$12,(IF(G109="Oil",'Growth Factors'!$G$12,'Growth Factors'!$M$12)))</f>
        <v>6.2059761281023675E-3</v>
      </c>
      <c r="N109" s="24" t="str">
        <f>VLOOKUP(A109,'Part 50 Counties'!$A$2:$B$34,2)</f>
        <v>No</v>
      </c>
      <c r="O109" s="25">
        <f>(IF(N109="No",0,(IF(D109="CO2",0,(VLOOKUP(F109,'Rule Reductions'!$C$2:$E$75,2,FALSE))))))</f>
        <v>0</v>
      </c>
      <c r="P109" s="25">
        <f>(IF(N109="No",0,(IF(D109="CO2",0,(VLOOKUP(F109,'Rule Reductions'!$C$2:$E$75,3,FALSE))))))</f>
        <v>0</v>
      </c>
      <c r="Q109" s="22">
        <f t="shared" si="6"/>
        <v>16088.448658025107</v>
      </c>
      <c r="R109" s="22">
        <f t="shared" si="7"/>
        <v>18455.036775883018</v>
      </c>
      <c r="S109" s="22">
        <f t="shared" si="8"/>
        <v>14315.528019992875</v>
      </c>
      <c r="T109" s="22">
        <f t="shared" si="9"/>
        <v>16481.679233203278</v>
      </c>
      <c r="U109" s="22">
        <f t="shared" si="10"/>
        <v>20313.766274729092</v>
      </c>
      <c r="V109" s="22">
        <f t="shared" si="11"/>
        <v>14412.40794620419</v>
      </c>
    </row>
    <row r="110" spans="1:22" x14ac:dyDescent="0.25">
      <c r="A110" s="1" t="s">
        <v>46</v>
      </c>
      <c r="B110" s="1" t="s">
        <v>45</v>
      </c>
      <c r="C110" s="1" t="s">
        <v>7</v>
      </c>
      <c r="D110" s="1" t="s">
        <v>23</v>
      </c>
      <c r="E110" s="2">
        <v>69.165270000000007</v>
      </c>
      <c r="F110" s="1" t="s">
        <v>7</v>
      </c>
      <c r="G110" s="1" t="s">
        <v>100</v>
      </c>
      <c r="H110" s="13">
        <f>IF(G110="Mix",'Growth Factors'!$N$7,(IF(G110="Oil",'Growth Factors'!$E$7,'Growth Factors'!$K$7)))</f>
        <v>0.12321919048916015</v>
      </c>
      <c r="I110" s="23">
        <f>IF(G110="Mix",'Growth Factors'!$O$7,(IF(G110="Oil",'Growth Factors'!$F$7,'Growth Factors'!$L$7)))</f>
        <v>0.28844315001838977</v>
      </c>
      <c r="J110" s="23">
        <f>IF(G110="Mix",'Growth Factors'!$P$7,(IF(G110="Oil",'Growth Factors'!$G$7,'Growth Factors'!$M$7)))</f>
        <v>-5.5772089494429255E-4</v>
      </c>
      <c r="K110" s="23">
        <f>IF(G110="Mix",'Growth Factors'!$N$12,(IF(G110="Oil",'Growth Factors'!$E$12,'Growth Factors'!$K$12)))</f>
        <v>0.15067268446583987</v>
      </c>
      <c r="L110" s="23">
        <f>IF(G110="Mix",'Growth Factors'!$O$12,(IF(G110="Oil",'Growth Factors'!$F$12,'Growth Factors'!$L$12)))</f>
        <v>0.41821082914081459</v>
      </c>
      <c r="M110" s="23">
        <f>IF(G110="Mix",'Growth Factors'!$P$12,(IF(G110="Oil",'Growth Factors'!$G$12,'Growth Factors'!$M$12)))</f>
        <v>6.2059761281023675E-3</v>
      </c>
      <c r="N110" s="24" t="str">
        <f>VLOOKUP(A110,'Part 50 Counties'!$A$2:$B$34,2)</f>
        <v>No</v>
      </c>
      <c r="O110" s="25">
        <f>(IF(N110="No",0,(IF(D110="CO2",0,(VLOOKUP(F110,'Rule Reductions'!$C$2:$E$75,2,FALSE))))))</f>
        <v>0</v>
      </c>
      <c r="P110" s="25">
        <f>(IF(N110="No",0,(IF(D110="CO2",0,(VLOOKUP(F110,'Rule Reductions'!$C$2:$E$75,3,FALSE))))))</f>
        <v>0</v>
      </c>
      <c r="Q110" s="22">
        <f t="shared" si="6"/>
        <v>77.6877585793642</v>
      </c>
      <c r="R110" s="22">
        <f t="shared" si="7"/>
        <v>89.115518350672431</v>
      </c>
      <c r="S110" s="22">
        <f t="shared" si="8"/>
        <v>69.126695083716541</v>
      </c>
      <c r="T110" s="22">
        <f t="shared" si="9"/>
        <v>79.586586902704639</v>
      </c>
      <c r="U110" s="22">
        <f t="shared" si="10"/>
        <v>98.090934914448326</v>
      </c>
      <c r="V110" s="22">
        <f t="shared" si="11"/>
        <v>69.594508014513764</v>
      </c>
    </row>
    <row r="111" spans="1:22" x14ac:dyDescent="0.25">
      <c r="A111" s="1" t="s">
        <v>46</v>
      </c>
      <c r="B111" s="1" t="s">
        <v>45</v>
      </c>
      <c r="C111" s="1" t="s">
        <v>7</v>
      </c>
      <c r="D111" s="1" t="s">
        <v>24</v>
      </c>
      <c r="E111" s="2">
        <v>22901.3894</v>
      </c>
      <c r="F111" s="1" t="s">
        <v>7</v>
      </c>
      <c r="G111" s="1" t="s">
        <v>100</v>
      </c>
      <c r="H111" s="13">
        <f>IF(G111="Mix",'Growth Factors'!$N$7,(IF(G111="Oil",'Growth Factors'!$E$7,'Growth Factors'!$K$7)))</f>
        <v>0.12321919048916015</v>
      </c>
      <c r="I111" s="23">
        <f>IF(G111="Mix",'Growth Factors'!$O$7,(IF(G111="Oil",'Growth Factors'!$F$7,'Growth Factors'!$L$7)))</f>
        <v>0.28844315001838977</v>
      </c>
      <c r="J111" s="23">
        <f>IF(G111="Mix",'Growth Factors'!$P$7,(IF(G111="Oil",'Growth Factors'!$G$7,'Growth Factors'!$M$7)))</f>
        <v>-5.5772089494429255E-4</v>
      </c>
      <c r="K111" s="23">
        <f>IF(G111="Mix",'Growth Factors'!$N$12,(IF(G111="Oil",'Growth Factors'!$E$12,'Growth Factors'!$K$12)))</f>
        <v>0.15067268446583987</v>
      </c>
      <c r="L111" s="23">
        <f>IF(G111="Mix",'Growth Factors'!$O$12,(IF(G111="Oil",'Growth Factors'!$F$12,'Growth Factors'!$L$12)))</f>
        <v>0.41821082914081459</v>
      </c>
      <c r="M111" s="23">
        <f>IF(G111="Mix",'Growth Factors'!$P$12,(IF(G111="Oil",'Growth Factors'!$G$12,'Growth Factors'!$M$12)))</f>
        <v>6.2059761281023675E-3</v>
      </c>
      <c r="N111" s="24" t="str">
        <f>VLOOKUP(A111,'Part 50 Counties'!$A$2:$B$34,2)</f>
        <v>No</v>
      </c>
      <c r="O111" s="25">
        <f>(IF(N111="No",0,(IF(D111="CO2",0,(VLOOKUP(F111,'Rule Reductions'!$C$2:$E$75,2,FALSE))))))</f>
        <v>0</v>
      </c>
      <c r="P111" s="25">
        <f>(IF(N111="No",0,(IF(D111="CO2",0,(VLOOKUP(F111,'Rule Reductions'!$C$2:$E$75,3,FALSE))))))</f>
        <v>0</v>
      </c>
      <c r="Q111" s="22">
        <f t="shared" si="6"/>
        <v>25723.280062945036</v>
      </c>
      <c r="R111" s="22">
        <f t="shared" si="7"/>
        <v>29507.138298333761</v>
      </c>
      <c r="S111" s="22">
        <f t="shared" si="8"/>
        <v>22888.616816608363</v>
      </c>
      <c r="T111" s="22">
        <f t="shared" si="9"/>
        <v>26352.00321889553</v>
      </c>
      <c r="U111" s="22">
        <f t="shared" si="10"/>
        <v>32478.998449450664</v>
      </c>
      <c r="V111" s="22">
        <f t="shared" si="11"/>
        <v>23043.514875916775</v>
      </c>
    </row>
    <row r="112" spans="1:22" x14ac:dyDescent="0.25">
      <c r="A112" s="1" t="s">
        <v>40</v>
      </c>
      <c r="B112" s="1" t="s">
        <v>16</v>
      </c>
      <c r="C112" s="1" t="s">
        <v>7</v>
      </c>
      <c r="D112" s="1" t="s">
        <v>23</v>
      </c>
      <c r="E112" s="2">
        <v>22546.411825755102</v>
      </c>
      <c r="F112" s="1" t="s">
        <v>7</v>
      </c>
      <c r="G112" s="1" t="s">
        <v>100</v>
      </c>
      <c r="H112" s="13">
        <f>IF(G112="Mix",'Growth Factors'!$N$7,(IF(G112="Oil",'Growth Factors'!$E$7,'Growth Factors'!$K$7)))</f>
        <v>0.12321919048916015</v>
      </c>
      <c r="I112" s="23">
        <f>IF(G112="Mix",'Growth Factors'!$O$7,(IF(G112="Oil",'Growth Factors'!$F$7,'Growth Factors'!$L$7)))</f>
        <v>0.28844315001838977</v>
      </c>
      <c r="J112" s="23">
        <f>IF(G112="Mix",'Growth Factors'!$P$7,(IF(G112="Oil",'Growth Factors'!$G$7,'Growth Factors'!$M$7)))</f>
        <v>-5.5772089494429255E-4</v>
      </c>
      <c r="K112" s="23">
        <f>IF(G112="Mix",'Growth Factors'!$N$12,(IF(G112="Oil",'Growth Factors'!$E$12,'Growth Factors'!$K$12)))</f>
        <v>0.15067268446583987</v>
      </c>
      <c r="L112" s="23">
        <f>IF(G112="Mix",'Growth Factors'!$O$12,(IF(G112="Oil",'Growth Factors'!$F$12,'Growth Factors'!$L$12)))</f>
        <v>0.41821082914081459</v>
      </c>
      <c r="M112" s="23">
        <f>IF(G112="Mix",'Growth Factors'!$P$12,(IF(G112="Oil",'Growth Factors'!$G$12,'Growth Factors'!$M$12)))</f>
        <v>6.2059761281023675E-3</v>
      </c>
      <c r="N112" s="24" t="str">
        <f>VLOOKUP(A112,'Part 50 Counties'!$A$2:$B$34,2)</f>
        <v>Yes</v>
      </c>
      <c r="O112" s="25">
        <f>(IF(N112="No",0,(IF(D112="CO2",0,(VLOOKUP(F112,'Rule Reductions'!$C$2:$E$75,2,FALSE))))))</f>
        <v>0</v>
      </c>
      <c r="P112" s="25">
        <f>(IF(N112="No",0,(IF(D112="CO2",0,(VLOOKUP(F112,'Rule Reductions'!$C$2:$E$75,3,FALSE))))))</f>
        <v>0</v>
      </c>
      <c r="Q112" s="22">
        <f t="shared" si="6"/>
        <v>25324.562439359874</v>
      </c>
      <c r="R112" s="22">
        <f t="shared" si="7"/>
        <v>29049.769874387777</v>
      </c>
      <c r="S112" s="22">
        <f t="shared" si="8"/>
        <v>22533.837220773858</v>
      </c>
      <c r="T112" s="22">
        <f t="shared" si="9"/>
        <v>25943.540220613981</v>
      </c>
      <c r="U112" s="22">
        <f t="shared" si="10"/>
        <v>31975.565409554412</v>
      </c>
      <c r="V112" s="22">
        <f t="shared" si="11"/>
        <v>22686.334319320104</v>
      </c>
    </row>
    <row r="113" spans="1:22" x14ac:dyDescent="0.25">
      <c r="A113" s="1" t="s">
        <v>40</v>
      </c>
      <c r="B113" s="1" t="s">
        <v>16</v>
      </c>
      <c r="C113" s="1" t="s">
        <v>7</v>
      </c>
      <c r="D113" s="1" t="s">
        <v>24</v>
      </c>
      <c r="E113" s="2">
        <v>2299734.0062270202</v>
      </c>
      <c r="F113" s="1" t="s">
        <v>7</v>
      </c>
      <c r="G113" s="1" t="s">
        <v>100</v>
      </c>
      <c r="H113" s="13">
        <f>IF(G113="Mix",'Growth Factors'!$N$7,(IF(G113="Oil",'Growth Factors'!$E$7,'Growth Factors'!$K$7)))</f>
        <v>0.12321919048916015</v>
      </c>
      <c r="I113" s="23">
        <f>IF(G113="Mix",'Growth Factors'!$O$7,(IF(G113="Oil",'Growth Factors'!$F$7,'Growth Factors'!$L$7)))</f>
        <v>0.28844315001838977</v>
      </c>
      <c r="J113" s="23">
        <f>IF(G113="Mix",'Growth Factors'!$P$7,(IF(G113="Oil",'Growth Factors'!$G$7,'Growth Factors'!$M$7)))</f>
        <v>-5.5772089494429255E-4</v>
      </c>
      <c r="K113" s="23">
        <f>IF(G113="Mix",'Growth Factors'!$N$12,(IF(G113="Oil",'Growth Factors'!$E$12,'Growth Factors'!$K$12)))</f>
        <v>0.15067268446583987</v>
      </c>
      <c r="L113" s="23">
        <f>IF(G113="Mix",'Growth Factors'!$O$12,(IF(G113="Oil",'Growth Factors'!$F$12,'Growth Factors'!$L$12)))</f>
        <v>0.41821082914081459</v>
      </c>
      <c r="M113" s="23">
        <f>IF(G113="Mix",'Growth Factors'!$P$12,(IF(G113="Oil",'Growth Factors'!$G$12,'Growth Factors'!$M$12)))</f>
        <v>6.2059761281023675E-3</v>
      </c>
      <c r="N113" s="24" t="str">
        <f>VLOOKUP(A113,'Part 50 Counties'!$A$2:$B$34,2)</f>
        <v>Yes</v>
      </c>
      <c r="O113" s="25">
        <f>(IF(N113="No",0,(IF(D113="CO2",0,(VLOOKUP(F113,'Rule Reductions'!$C$2:$E$75,2,FALSE))))))</f>
        <v>0</v>
      </c>
      <c r="P113" s="25">
        <f>(IF(N113="No",0,(IF(D113="CO2",0,(VLOOKUP(F113,'Rule Reductions'!$C$2:$E$75,3,FALSE))))))</f>
        <v>0</v>
      </c>
      <c r="Q113" s="22">
        <f t="shared" si="6"/>
        <v>2583105.3688147068</v>
      </c>
      <c r="R113" s="22">
        <f t="shared" si="7"/>
        <v>2963076.5271875528</v>
      </c>
      <c r="S113" s="22">
        <f t="shared" si="8"/>
        <v>2298451.3965189331</v>
      </c>
      <c r="T113" s="22">
        <f t="shared" si="9"/>
        <v>2646241.1025026259</v>
      </c>
      <c r="U113" s="22">
        <f t="shared" si="10"/>
        <v>3261507.6717745499</v>
      </c>
      <c r="V113" s="22">
        <f t="shared" si="11"/>
        <v>2314006.1005706503</v>
      </c>
    </row>
    <row r="114" spans="1:22" x14ac:dyDescent="0.25">
      <c r="A114" s="1" t="s">
        <v>40</v>
      </c>
      <c r="B114" s="1" t="s">
        <v>34</v>
      </c>
      <c r="C114" s="1" t="s">
        <v>7</v>
      </c>
      <c r="D114" s="1" t="s">
        <v>23</v>
      </c>
      <c r="E114" s="2">
        <v>2309.13</v>
      </c>
      <c r="F114" s="1" t="s">
        <v>7</v>
      </c>
      <c r="G114" s="1" t="s">
        <v>101</v>
      </c>
      <c r="H114" s="13">
        <f>IF(G114="Mix",'Growth Factors'!$N$7,(IF(G114="Oil",'Growth Factors'!$E$7,'Growth Factors'!$K$7)))</f>
        <v>8.9570562775409979E-2</v>
      </c>
      <c r="I114" s="23">
        <f>IF(G114="Mix",'Growth Factors'!$O$7,(IF(G114="Oil",'Growth Factors'!$F$7,'Growth Factors'!$L$7)))</f>
        <v>0.14741463403243865</v>
      </c>
      <c r="J114" s="23">
        <f>IF(G114="Mix",'Growth Factors'!$P$7,(IF(G114="Oil",'Growth Factors'!$G$7,'Growth Factors'!$M$7)))</f>
        <v>-9.7846340250338504E-3</v>
      </c>
      <c r="K114" s="23">
        <f>IF(G114="Mix",'Growth Factors'!$N$12,(IF(G114="Oil",'Growth Factors'!$E$12,'Growth Factors'!$K$12)))</f>
        <v>0.12354040091572198</v>
      </c>
      <c r="L114" s="23">
        <f>IF(G114="Mix",'Growth Factors'!$O$12,(IF(G114="Oil",'Growth Factors'!$F$12,'Growth Factors'!$L$12)))</f>
        <v>0.23183776999580308</v>
      </c>
      <c r="M114" s="23">
        <f>IF(G114="Mix",'Growth Factors'!$P$12,(IF(G114="Oil",'Growth Factors'!$G$12,'Growth Factors'!$M$12)))</f>
        <v>2.7241294693957304E-2</v>
      </c>
      <c r="N114" s="24" t="str">
        <f>VLOOKUP(A114,'Part 50 Counties'!$A$2:$B$34,2)</f>
        <v>Yes</v>
      </c>
      <c r="O114" s="25">
        <f>(IF(N114="No",0,(IF(D114="CO2",0,(VLOOKUP(F114,'Rule Reductions'!$C$2:$E$75,2,FALSE))))))</f>
        <v>0</v>
      </c>
      <c r="P114" s="25">
        <f>(IF(N114="No",0,(IF(D114="CO2",0,(VLOOKUP(F114,'Rule Reductions'!$C$2:$E$75,3,FALSE))))))</f>
        <v>0</v>
      </c>
      <c r="Q114" s="22">
        <f t="shared" si="6"/>
        <v>2515.9600736215825</v>
      </c>
      <c r="R114" s="22">
        <f t="shared" si="7"/>
        <v>2649.5295538833252</v>
      </c>
      <c r="S114" s="22">
        <f t="shared" si="8"/>
        <v>2286.5360080337737</v>
      </c>
      <c r="T114" s="22">
        <f t="shared" si="9"/>
        <v>2594.400845966521</v>
      </c>
      <c r="U114" s="22">
        <f t="shared" si="10"/>
        <v>2844.473549830409</v>
      </c>
      <c r="V114" s="22">
        <f t="shared" si="11"/>
        <v>2372.0336908166578</v>
      </c>
    </row>
    <row r="115" spans="1:22" x14ac:dyDescent="0.25">
      <c r="A115" s="1" t="s">
        <v>40</v>
      </c>
      <c r="B115" s="1" t="s">
        <v>34</v>
      </c>
      <c r="C115" s="1" t="s">
        <v>7</v>
      </c>
      <c r="D115" s="1" t="s">
        <v>24</v>
      </c>
      <c r="E115" s="2">
        <v>425992.4</v>
      </c>
      <c r="F115" s="1" t="s">
        <v>7</v>
      </c>
      <c r="G115" s="1" t="s">
        <v>101</v>
      </c>
      <c r="H115" s="13">
        <f>IF(G115="Mix",'Growth Factors'!$N$7,(IF(G115="Oil",'Growth Factors'!$E$7,'Growth Factors'!$K$7)))</f>
        <v>8.9570562775409979E-2</v>
      </c>
      <c r="I115" s="23">
        <f>IF(G115="Mix",'Growth Factors'!$O$7,(IF(G115="Oil",'Growth Factors'!$F$7,'Growth Factors'!$L$7)))</f>
        <v>0.14741463403243865</v>
      </c>
      <c r="J115" s="23">
        <f>IF(G115="Mix",'Growth Factors'!$P$7,(IF(G115="Oil",'Growth Factors'!$G$7,'Growth Factors'!$M$7)))</f>
        <v>-9.7846340250338504E-3</v>
      </c>
      <c r="K115" s="23">
        <f>IF(G115="Mix",'Growth Factors'!$N$12,(IF(G115="Oil",'Growth Factors'!$E$12,'Growth Factors'!$K$12)))</f>
        <v>0.12354040091572198</v>
      </c>
      <c r="L115" s="23">
        <f>IF(G115="Mix",'Growth Factors'!$O$12,(IF(G115="Oil",'Growth Factors'!$F$12,'Growth Factors'!$L$12)))</f>
        <v>0.23183776999580308</v>
      </c>
      <c r="M115" s="23">
        <f>IF(G115="Mix",'Growth Factors'!$P$12,(IF(G115="Oil",'Growth Factors'!$G$12,'Growth Factors'!$M$12)))</f>
        <v>2.7241294693957304E-2</v>
      </c>
      <c r="N115" s="24" t="str">
        <f>VLOOKUP(A115,'Part 50 Counties'!$A$2:$B$34,2)</f>
        <v>Yes</v>
      </c>
      <c r="O115" s="25">
        <f>(IF(N115="No",0,(IF(D115="CO2",0,(VLOOKUP(F115,'Rule Reductions'!$C$2:$E$75,2,FALSE))))))</f>
        <v>0</v>
      </c>
      <c r="P115" s="25">
        <f>(IF(N115="No",0,(IF(D115="CO2",0,(VLOOKUP(F115,'Rule Reductions'!$C$2:$E$75,3,FALSE))))))</f>
        <v>0</v>
      </c>
      <c r="Q115" s="22">
        <f t="shared" si="6"/>
        <v>464148.77900604758</v>
      </c>
      <c r="R115" s="22">
        <f t="shared" si="7"/>
        <v>488789.91374660027</v>
      </c>
      <c r="S115" s="22">
        <f t="shared" si="8"/>
        <v>421824.22026855423</v>
      </c>
      <c r="T115" s="22">
        <f t="shared" si="9"/>
        <v>478619.67188305059</v>
      </c>
      <c r="U115" s="22">
        <f t="shared" si="10"/>
        <v>524753.52805116028</v>
      </c>
      <c r="V115" s="22">
        <f t="shared" si="11"/>
        <v>437596.98450578615</v>
      </c>
    </row>
    <row r="116" spans="1:22" x14ac:dyDescent="0.25">
      <c r="A116" s="1" t="s">
        <v>40</v>
      </c>
      <c r="B116" s="1" t="s">
        <v>45</v>
      </c>
      <c r="C116" s="1" t="s">
        <v>7</v>
      </c>
      <c r="D116" s="1" t="s">
        <v>23</v>
      </c>
      <c r="E116" s="2">
        <v>4648.8995387743598</v>
      </c>
      <c r="F116" s="1" t="s">
        <v>7</v>
      </c>
      <c r="G116" s="1" t="s">
        <v>100</v>
      </c>
      <c r="H116" s="13">
        <f>IF(G116="Mix",'Growth Factors'!$N$7,(IF(G116="Oil",'Growth Factors'!$E$7,'Growth Factors'!$K$7)))</f>
        <v>0.12321919048916015</v>
      </c>
      <c r="I116" s="23">
        <f>IF(G116="Mix",'Growth Factors'!$O$7,(IF(G116="Oil",'Growth Factors'!$F$7,'Growth Factors'!$L$7)))</f>
        <v>0.28844315001838977</v>
      </c>
      <c r="J116" s="23">
        <f>IF(G116="Mix",'Growth Factors'!$P$7,(IF(G116="Oil",'Growth Factors'!$G$7,'Growth Factors'!$M$7)))</f>
        <v>-5.5772089494429255E-4</v>
      </c>
      <c r="K116" s="23">
        <f>IF(G116="Mix",'Growth Factors'!$N$12,(IF(G116="Oil",'Growth Factors'!$E$12,'Growth Factors'!$K$12)))</f>
        <v>0.15067268446583987</v>
      </c>
      <c r="L116" s="23">
        <f>IF(G116="Mix",'Growth Factors'!$O$12,(IF(G116="Oil",'Growth Factors'!$F$12,'Growth Factors'!$L$12)))</f>
        <v>0.41821082914081459</v>
      </c>
      <c r="M116" s="23">
        <f>IF(G116="Mix",'Growth Factors'!$P$12,(IF(G116="Oil",'Growth Factors'!$G$12,'Growth Factors'!$M$12)))</f>
        <v>6.2059761281023675E-3</v>
      </c>
      <c r="N116" s="24" t="str">
        <f>VLOOKUP(A116,'Part 50 Counties'!$A$2:$B$34,2)</f>
        <v>Yes</v>
      </c>
      <c r="O116" s="25">
        <f>(IF(N116="No",0,(IF(D116="CO2",0,(VLOOKUP(F116,'Rule Reductions'!$C$2:$E$75,2,FALSE))))))</f>
        <v>0</v>
      </c>
      <c r="P116" s="25">
        <f>(IF(N116="No",0,(IF(D116="CO2",0,(VLOOKUP(F116,'Rule Reductions'!$C$2:$E$75,3,FALSE))))))</f>
        <v>0</v>
      </c>
      <c r="Q116" s="22">
        <f t="shared" si="6"/>
        <v>5221.7331766075667</v>
      </c>
      <c r="R116" s="22">
        <f t="shared" si="7"/>
        <v>5989.8427658574756</v>
      </c>
      <c r="S116" s="22">
        <f t="shared" si="8"/>
        <v>4646.3067503630882</v>
      </c>
      <c r="T116" s="22">
        <f t="shared" si="9"/>
        <v>5349.3617120934978</v>
      </c>
      <c r="U116" s="22">
        <f t="shared" si="10"/>
        <v>6593.1196694775354</v>
      </c>
      <c r="V116" s="22">
        <f t="shared" si="11"/>
        <v>4677.7504983339395</v>
      </c>
    </row>
    <row r="117" spans="1:22" x14ac:dyDescent="0.25">
      <c r="A117" s="1" t="s">
        <v>40</v>
      </c>
      <c r="B117" s="1" t="s">
        <v>45</v>
      </c>
      <c r="C117" s="1" t="s">
        <v>7</v>
      </c>
      <c r="D117" s="1" t="s">
        <v>24</v>
      </c>
      <c r="E117" s="2">
        <v>1939732.1946966201</v>
      </c>
      <c r="F117" s="1" t="s">
        <v>7</v>
      </c>
      <c r="G117" s="1" t="s">
        <v>100</v>
      </c>
      <c r="H117" s="13">
        <f>IF(G117="Mix",'Growth Factors'!$N$7,(IF(G117="Oil",'Growth Factors'!$E$7,'Growth Factors'!$K$7)))</f>
        <v>0.12321919048916015</v>
      </c>
      <c r="I117" s="23">
        <f>IF(G117="Mix",'Growth Factors'!$O$7,(IF(G117="Oil",'Growth Factors'!$F$7,'Growth Factors'!$L$7)))</f>
        <v>0.28844315001838977</v>
      </c>
      <c r="J117" s="23">
        <f>IF(G117="Mix",'Growth Factors'!$P$7,(IF(G117="Oil",'Growth Factors'!$G$7,'Growth Factors'!$M$7)))</f>
        <v>-5.5772089494429255E-4</v>
      </c>
      <c r="K117" s="23">
        <f>IF(G117="Mix",'Growth Factors'!$N$12,(IF(G117="Oil",'Growth Factors'!$E$12,'Growth Factors'!$K$12)))</f>
        <v>0.15067268446583987</v>
      </c>
      <c r="L117" s="23">
        <f>IF(G117="Mix",'Growth Factors'!$O$12,(IF(G117="Oil",'Growth Factors'!$F$12,'Growth Factors'!$L$12)))</f>
        <v>0.41821082914081459</v>
      </c>
      <c r="M117" s="23">
        <f>IF(G117="Mix",'Growth Factors'!$P$12,(IF(G117="Oil",'Growth Factors'!$G$12,'Growth Factors'!$M$12)))</f>
        <v>6.2059761281023675E-3</v>
      </c>
      <c r="N117" s="24" t="str">
        <f>VLOOKUP(A117,'Part 50 Counties'!$A$2:$B$34,2)</f>
        <v>Yes</v>
      </c>
      <c r="O117" s="25">
        <f>(IF(N117="No",0,(IF(D117="CO2",0,(VLOOKUP(F117,'Rule Reductions'!$C$2:$E$75,2,FALSE))))))</f>
        <v>0</v>
      </c>
      <c r="P117" s="25">
        <f>(IF(N117="No",0,(IF(D117="CO2",0,(VLOOKUP(F117,'Rule Reductions'!$C$2:$E$75,3,FALSE))))))</f>
        <v>0</v>
      </c>
      <c r="Q117" s="22">
        <f t="shared" si="6"/>
        <v>2178744.4254928995</v>
      </c>
      <c r="R117" s="22">
        <f t="shared" si="7"/>
        <v>2499234.6591269975</v>
      </c>
      <c r="S117" s="22">
        <f t="shared" si="8"/>
        <v>1938650.3655210417</v>
      </c>
      <c r="T117" s="22">
        <f t="shared" si="9"/>
        <v>2231996.8516163751</v>
      </c>
      <c r="U117" s="22">
        <f t="shared" si="10"/>
        <v>2750949.2041518255</v>
      </c>
      <c r="V117" s="22">
        <f t="shared" si="11"/>
        <v>1951770.126391819</v>
      </c>
    </row>
    <row r="118" spans="1:22" x14ac:dyDescent="0.25">
      <c r="A118" s="1" t="s">
        <v>40</v>
      </c>
      <c r="B118" s="1" t="s">
        <v>83</v>
      </c>
      <c r="C118" s="1" t="s">
        <v>7</v>
      </c>
      <c r="D118" s="1" t="s">
        <v>23</v>
      </c>
      <c r="E118" s="2">
        <v>66</v>
      </c>
      <c r="F118" s="1" t="s">
        <v>7</v>
      </c>
      <c r="G118" s="1" t="s">
        <v>101</v>
      </c>
      <c r="H118" s="13">
        <f>IF(G118="Mix",'Growth Factors'!$N$7,(IF(G118="Oil",'Growth Factors'!$E$7,'Growth Factors'!$K$7)))</f>
        <v>8.9570562775409979E-2</v>
      </c>
      <c r="I118" s="23">
        <f>IF(G118="Mix",'Growth Factors'!$O$7,(IF(G118="Oil",'Growth Factors'!$F$7,'Growth Factors'!$L$7)))</f>
        <v>0.14741463403243865</v>
      </c>
      <c r="J118" s="23">
        <f>IF(G118="Mix",'Growth Factors'!$P$7,(IF(G118="Oil",'Growth Factors'!$G$7,'Growth Factors'!$M$7)))</f>
        <v>-9.7846340250338504E-3</v>
      </c>
      <c r="K118" s="23">
        <f>IF(G118="Mix",'Growth Factors'!$N$12,(IF(G118="Oil",'Growth Factors'!$E$12,'Growth Factors'!$K$12)))</f>
        <v>0.12354040091572198</v>
      </c>
      <c r="L118" s="23">
        <f>IF(G118="Mix",'Growth Factors'!$O$12,(IF(G118="Oil",'Growth Factors'!$F$12,'Growth Factors'!$L$12)))</f>
        <v>0.23183776999580308</v>
      </c>
      <c r="M118" s="23">
        <f>IF(G118="Mix",'Growth Factors'!$P$12,(IF(G118="Oil",'Growth Factors'!$G$12,'Growth Factors'!$M$12)))</f>
        <v>2.7241294693957304E-2</v>
      </c>
      <c r="N118" s="24" t="str">
        <f>VLOOKUP(A118,'Part 50 Counties'!$A$2:$B$34,2)</f>
        <v>Yes</v>
      </c>
      <c r="O118" s="25">
        <f>(IF(N118="No",0,(IF(D118="CO2",0,(VLOOKUP(F118,'Rule Reductions'!$C$2:$E$75,2,FALSE))))))</f>
        <v>0</v>
      </c>
      <c r="P118" s="25">
        <f>(IF(N118="No",0,(IF(D118="CO2",0,(VLOOKUP(F118,'Rule Reductions'!$C$2:$E$75,3,FALSE))))))</f>
        <v>0</v>
      </c>
      <c r="Q118" s="22">
        <f t="shared" si="6"/>
        <v>71.911657143177052</v>
      </c>
      <c r="R118" s="22">
        <f t="shared" si="7"/>
        <v>75.729365846140951</v>
      </c>
      <c r="S118" s="22">
        <f t="shared" si="8"/>
        <v>65.354214154347773</v>
      </c>
      <c r="T118" s="22">
        <f t="shared" si="9"/>
        <v>74.153666460437648</v>
      </c>
      <c r="U118" s="22">
        <f t="shared" si="10"/>
        <v>81.301292819723017</v>
      </c>
      <c r="V118" s="22">
        <f t="shared" si="11"/>
        <v>67.797925449801184</v>
      </c>
    </row>
    <row r="119" spans="1:22" x14ac:dyDescent="0.25">
      <c r="A119" s="1" t="s">
        <v>40</v>
      </c>
      <c r="B119" s="1" t="s">
        <v>83</v>
      </c>
      <c r="C119" s="1" t="s">
        <v>7</v>
      </c>
      <c r="D119" s="1" t="s">
        <v>24</v>
      </c>
      <c r="E119" s="2">
        <v>19800</v>
      </c>
      <c r="F119" s="1" t="s">
        <v>7</v>
      </c>
      <c r="G119" s="1" t="s">
        <v>101</v>
      </c>
      <c r="H119" s="13">
        <f>IF(G119="Mix",'Growth Factors'!$N$7,(IF(G119="Oil",'Growth Factors'!$E$7,'Growth Factors'!$K$7)))</f>
        <v>8.9570562775409979E-2</v>
      </c>
      <c r="I119" s="23">
        <f>IF(G119="Mix",'Growth Factors'!$O$7,(IF(G119="Oil",'Growth Factors'!$F$7,'Growth Factors'!$L$7)))</f>
        <v>0.14741463403243865</v>
      </c>
      <c r="J119" s="23">
        <f>IF(G119="Mix",'Growth Factors'!$P$7,(IF(G119="Oil",'Growth Factors'!$G$7,'Growth Factors'!$M$7)))</f>
        <v>-9.7846340250338504E-3</v>
      </c>
      <c r="K119" s="23">
        <f>IF(G119="Mix",'Growth Factors'!$N$12,(IF(G119="Oil",'Growth Factors'!$E$12,'Growth Factors'!$K$12)))</f>
        <v>0.12354040091572198</v>
      </c>
      <c r="L119" s="23">
        <f>IF(G119="Mix",'Growth Factors'!$O$12,(IF(G119="Oil",'Growth Factors'!$F$12,'Growth Factors'!$L$12)))</f>
        <v>0.23183776999580308</v>
      </c>
      <c r="M119" s="23">
        <f>IF(G119="Mix",'Growth Factors'!$P$12,(IF(G119="Oil",'Growth Factors'!$G$12,'Growth Factors'!$M$12)))</f>
        <v>2.7241294693957304E-2</v>
      </c>
      <c r="N119" s="24" t="str">
        <f>VLOOKUP(A119,'Part 50 Counties'!$A$2:$B$34,2)</f>
        <v>Yes</v>
      </c>
      <c r="O119" s="25">
        <f>(IF(N119="No",0,(IF(D119="CO2",0,(VLOOKUP(F119,'Rule Reductions'!$C$2:$E$75,2,FALSE))))))</f>
        <v>0</v>
      </c>
      <c r="P119" s="25">
        <f>(IF(N119="No",0,(IF(D119="CO2",0,(VLOOKUP(F119,'Rule Reductions'!$C$2:$E$75,3,FALSE))))))</f>
        <v>0</v>
      </c>
      <c r="Q119" s="22">
        <f t="shared" si="6"/>
        <v>21573.497142953118</v>
      </c>
      <c r="R119" s="22">
        <f t="shared" si="7"/>
        <v>22718.809753842288</v>
      </c>
      <c r="S119" s="22">
        <f t="shared" si="8"/>
        <v>19606.26424630433</v>
      </c>
      <c r="T119" s="22">
        <f t="shared" si="9"/>
        <v>22246.099938131294</v>
      </c>
      <c r="U119" s="22">
        <f t="shared" si="10"/>
        <v>24390.387845916903</v>
      </c>
      <c r="V119" s="22">
        <f t="shared" si="11"/>
        <v>20339.377634940356</v>
      </c>
    </row>
    <row r="120" spans="1:22" x14ac:dyDescent="0.25">
      <c r="A120" s="1" t="s">
        <v>47</v>
      </c>
      <c r="B120" s="1" t="s">
        <v>45</v>
      </c>
      <c r="C120" s="1" t="s">
        <v>7</v>
      </c>
      <c r="D120" s="1" t="s">
        <v>23</v>
      </c>
      <c r="E120" s="2">
        <v>97.365920007657806</v>
      </c>
      <c r="F120" s="1" t="s">
        <v>7</v>
      </c>
      <c r="G120" s="1" t="s">
        <v>100</v>
      </c>
      <c r="H120" s="13">
        <f>IF(G120="Mix",'Growth Factors'!$N$7,(IF(G120="Oil",'Growth Factors'!$E$7,'Growth Factors'!$K$7)))</f>
        <v>0.12321919048916015</v>
      </c>
      <c r="I120" s="23">
        <f>IF(G120="Mix",'Growth Factors'!$O$7,(IF(G120="Oil",'Growth Factors'!$F$7,'Growth Factors'!$L$7)))</f>
        <v>0.28844315001838977</v>
      </c>
      <c r="J120" s="23">
        <f>IF(G120="Mix",'Growth Factors'!$P$7,(IF(G120="Oil",'Growth Factors'!$G$7,'Growth Factors'!$M$7)))</f>
        <v>-5.5772089494429255E-4</v>
      </c>
      <c r="K120" s="23">
        <f>IF(G120="Mix",'Growth Factors'!$N$12,(IF(G120="Oil",'Growth Factors'!$E$12,'Growth Factors'!$K$12)))</f>
        <v>0.15067268446583987</v>
      </c>
      <c r="L120" s="23">
        <f>IF(G120="Mix",'Growth Factors'!$O$12,(IF(G120="Oil",'Growth Factors'!$F$12,'Growth Factors'!$L$12)))</f>
        <v>0.41821082914081459</v>
      </c>
      <c r="M120" s="23">
        <f>IF(G120="Mix",'Growth Factors'!$P$12,(IF(G120="Oil",'Growth Factors'!$G$12,'Growth Factors'!$M$12)))</f>
        <v>6.2059761281023675E-3</v>
      </c>
      <c r="N120" s="24" t="str">
        <f>VLOOKUP(A120,'Part 50 Counties'!$A$2:$B$34,2)</f>
        <v>No</v>
      </c>
      <c r="O120" s="25">
        <f>(IF(N120="No",0,(IF(D120="CO2",0,(VLOOKUP(F120,'Rule Reductions'!$C$2:$E$75,2,FALSE))))))</f>
        <v>0</v>
      </c>
      <c r="P120" s="25">
        <f>(IF(N120="No",0,(IF(D120="CO2",0,(VLOOKUP(F120,'Rule Reductions'!$C$2:$E$75,3,FALSE))))))</f>
        <v>0</v>
      </c>
      <c r="Q120" s="22">
        <f t="shared" si="6"/>
        <v>109.36326985223373</v>
      </c>
      <c r="R120" s="22">
        <f t="shared" si="7"/>
        <v>125.45045267910518</v>
      </c>
      <c r="S120" s="22">
        <f t="shared" si="8"/>
        <v>97.31161699961406</v>
      </c>
      <c r="T120" s="22">
        <f t="shared" si="9"/>
        <v>112.03630455069784</v>
      </c>
      <c r="U120" s="22">
        <f t="shared" si="10"/>
        <v>138.0854021441186</v>
      </c>
      <c r="V120" s="22">
        <f t="shared" si="11"/>
        <v>97.970170582916055</v>
      </c>
    </row>
    <row r="121" spans="1:22" x14ac:dyDescent="0.25">
      <c r="A121" s="1" t="s">
        <v>47</v>
      </c>
      <c r="B121" s="1" t="s">
        <v>45</v>
      </c>
      <c r="C121" s="1" t="s">
        <v>7</v>
      </c>
      <c r="D121" s="1" t="s">
        <v>24</v>
      </c>
      <c r="E121" s="2">
        <v>32305.690278013</v>
      </c>
      <c r="F121" s="1" t="s">
        <v>7</v>
      </c>
      <c r="G121" s="1" t="s">
        <v>100</v>
      </c>
      <c r="H121" s="13">
        <f>IF(G121="Mix",'Growth Factors'!$N$7,(IF(G121="Oil",'Growth Factors'!$E$7,'Growth Factors'!$K$7)))</f>
        <v>0.12321919048916015</v>
      </c>
      <c r="I121" s="23">
        <f>IF(G121="Mix",'Growth Factors'!$O$7,(IF(G121="Oil",'Growth Factors'!$F$7,'Growth Factors'!$L$7)))</f>
        <v>0.28844315001838977</v>
      </c>
      <c r="J121" s="23">
        <f>IF(G121="Mix",'Growth Factors'!$P$7,(IF(G121="Oil",'Growth Factors'!$G$7,'Growth Factors'!$M$7)))</f>
        <v>-5.5772089494429255E-4</v>
      </c>
      <c r="K121" s="23">
        <f>IF(G121="Mix",'Growth Factors'!$N$12,(IF(G121="Oil",'Growth Factors'!$E$12,'Growth Factors'!$K$12)))</f>
        <v>0.15067268446583987</v>
      </c>
      <c r="L121" s="23">
        <f>IF(G121="Mix",'Growth Factors'!$O$12,(IF(G121="Oil",'Growth Factors'!$F$12,'Growth Factors'!$L$12)))</f>
        <v>0.41821082914081459</v>
      </c>
      <c r="M121" s="23">
        <f>IF(G121="Mix",'Growth Factors'!$P$12,(IF(G121="Oil",'Growth Factors'!$G$12,'Growth Factors'!$M$12)))</f>
        <v>6.2059761281023675E-3</v>
      </c>
      <c r="N121" s="24" t="str">
        <f>VLOOKUP(A121,'Part 50 Counties'!$A$2:$B$34,2)</f>
        <v>No</v>
      </c>
      <c r="O121" s="25">
        <f>(IF(N121="No",0,(IF(D121="CO2",0,(VLOOKUP(F121,'Rule Reductions'!$C$2:$E$75,2,FALSE))))))</f>
        <v>0</v>
      </c>
      <c r="P121" s="25">
        <f>(IF(N121="No",0,(IF(D121="CO2",0,(VLOOKUP(F121,'Rule Reductions'!$C$2:$E$75,3,FALSE))))))</f>
        <v>0</v>
      </c>
      <c r="Q121" s="22">
        <f t="shared" si="6"/>
        <v>36286.371282263295</v>
      </c>
      <c r="R121" s="22">
        <f t="shared" si="7"/>
        <v>41624.045345321538</v>
      </c>
      <c r="S121" s="22">
        <f t="shared" si="8"/>
        <v>32287.672719519353</v>
      </c>
      <c r="T121" s="22">
        <f t="shared" si="9"/>
        <v>37173.275355723206</v>
      </c>
      <c r="U121" s="22">
        <f t="shared" si="10"/>
        <v>45816.279795147173</v>
      </c>
      <c r="V121" s="22">
        <f t="shared" si="11"/>
        <v>32506.178620680217</v>
      </c>
    </row>
    <row r="122" spans="1:22" x14ac:dyDescent="0.25">
      <c r="A122" s="1" t="s">
        <v>41</v>
      </c>
      <c r="B122" s="1" t="s">
        <v>16</v>
      </c>
      <c r="C122" s="1" t="s">
        <v>7</v>
      </c>
      <c r="D122" s="1" t="s">
        <v>23</v>
      </c>
      <c r="E122" s="2">
        <v>17800.674389102202</v>
      </c>
      <c r="F122" s="1" t="s">
        <v>7</v>
      </c>
      <c r="G122" s="1" t="s">
        <v>100</v>
      </c>
      <c r="H122" s="13">
        <f>IF(G122="Mix",'Growth Factors'!$N$7,(IF(G122="Oil",'Growth Factors'!$E$7,'Growth Factors'!$K$7)))</f>
        <v>0.12321919048916015</v>
      </c>
      <c r="I122" s="23">
        <f>IF(G122="Mix",'Growth Factors'!$O$7,(IF(G122="Oil",'Growth Factors'!$F$7,'Growth Factors'!$L$7)))</f>
        <v>0.28844315001838977</v>
      </c>
      <c r="J122" s="23">
        <f>IF(G122="Mix",'Growth Factors'!$P$7,(IF(G122="Oil",'Growth Factors'!$G$7,'Growth Factors'!$M$7)))</f>
        <v>-5.5772089494429255E-4</v>
      </c>
      <c r="K122" s="23">
        <f>IF(G122="Mix",'Growth Factors'!$N$12,(IF(G122="Oil",'Growth Factors'!$E$12,'Growth Factors'!$K$12)))</f>
        <v>0.15067268446583987</v>
      </c>
      <c r="L122" s="23">
        <f>IF(G122="Mix",'Growth Factors'!$O$12,(IF(G122="Oil",'Growth Factors'!$F$12,'Growth Factors'!$L$12)))</f>
        <v>0.41821082914081459</v>
      </c>
      <c r="M122" s="23">
        <f>IF(G122="Mix",'Growth Factors'!$P$12,(IF(G122="Oil",'Growth Factors'!$G$12,'Growth Factors'!$M$12)))</f>
        <v>6.2059761281023675E-3</v>
      </c>
      <c r="N122" s="24" t="str">
        <f>VLOOKUP(A122,'Part 50 Counties'!$A$2:$B$34,2)</f>
        <v>Yes</v>
      </c>
      <c r="O122" s="25">
        <f>(IF(N122="No",0,(IF(D122="CO2",0,(VLOOKUP(F122,'Rule Reductions'!$C$2:$E$75,2,FALSE))))))</f>
        <v>0</v>
      </c>
      <c r="P122" s="25">
        <f>(IF(N122="No",0,(IF(D122="CO2",0,(VLOOKUP(F122,'Rule Reductions'!$C$2:$E$75,3,FALSE))))))</f>
        <v>0</v>
      </c>
      <c r="Q122" s="22">
        <f t="shared" si="6"/>
        <v>19994.059077488502</v>
      </c>
      <c r="R122" s="22">
        <f t="shared" si="7"/>
        <v>22935.156982346514</v>
      </c>
      <c r="S122" s="22">
        <f t="shared" si="8"/>
        <v>17790.746581051299</v>
      </c>
      <c r="T122" s="22">
        <f t="shared" si="9"/>
        <v>20482.749784610554</v>
      </c>
      <c r="U122" s="22">
        <f t="shared" si="10"/>
        <v>25245.109184634297</v>
      </c>
      <c r="V122" s="22">
        <f t="shared" si="11"/>
        <v>17911.144949425092</v>
      </c>
    </row>
    <row r="123" spans="1:22" x14ac:dyDescent="0.25">
      <c r="A123" s="1" t="s">
        <v>41</v>
      </c>
      <c r="B123" s="1" t="s">
        <v>16</v>
      </c>
      <c r="C123" s="1" t="s">
        <v>7</v>
      </c>
      <c r="D123" s="1" t="s">
        <v>24</v>
      </c>
      <c r="E123" s="2">
        <v>1815668.7876884199</v>
      </c>
      <c r="F123" s="1" t="s">
        <v>7</v>
      </c>
      <c r="G123" s="1" t="s">
        <v>100</v>
      </c>
      <c r="H123" s="13">
        <f>IF(G123="Mix",'Growth Factors'!$N$7,(IF(G123="Oil",'Growth Factors'!$E$7,'Growth Factors'!$K$7)))</f>
        <v>0.12321919048916015</v>
      </c>
      <c r="I123" s="23">
        <f>IF(G123="Mix",'Growth Factors'!$O$7,(IF(G123="Oil",'Growth Factors'!$F$7,'Growth Factors'!$L$7)))</f>
        <v>0.28844315001838977</v>
      </c>
      <c r="J123" s="23">
        <f>IF(G123="Mix",'Growth Factors'!$P$7,(IF(G123="Oil",'Growth Factors'!$G$7,'Growth Factors'!$M$7)))</f>
        <v>-5.5772089494429255E-4</v>
      </c>
      <c r="K123" s="23">
        <f>IF(G123="Mix",'Growth Factors'!$N$12,(IF(G123="Oil",'Growth Factors'!$E$12,'Growth Factors'!$K$12)))</f>
        <v>0.15067268446583987</v>
      </c>
      <c r="L123" s="23">
        <f>IF(G123="Mix",'Growth Factors'!$O$12,(IF(G123="Oil",'Growth Factors'!$F$12,'Growth Factors'!$L$12)))</f>
        <v>0.41821082914081459</v>
      </c>
      <c r="M123" s="23">
        <f>IF(G123="Mix",'Growth Factors'!$P$12,(IF(G123="Oil",'Growth Factors'!$G$12,'Growth Factors'!$M$12)))</f>
        <v>6.2059761281023675E-3</v>
      </c>
      <c r="N123" s="24" t="str">
        <f>VLOOKUP(A123,'Part 50 Counties'!$A$2:$B$34,2)</f>
        <v>Yes</v>
      </c>
      <c r="O123" s="25">
        <f>(IF(N123="No",0,(IF(D123="CO2",0,(VLOOKUP(F123,'Rule Reductions'!$C$2:$E$75,2,FALSE))))))</f>
        <v>0</v>
      </c>
      <c r="P123" s="25">
        <f>(IF(N123="No",0,(IF(D123="CO2",0,(VLOOKUP(F123,'Rule Reductions'!$C$2:$E$75,3,FALSE))))))</f>
        <v>0</v>
      </c>
      <c r="Q123" s="22">
        <f t="shared" si="6"/>
        <v>2039394.0259038219</v>
      </c>
      <c r="R123" s="22">
        <f t="shared" si="7"/>
        <v>2339386.0121993385</v>
      </c>
      <c r="S123" s="22">
        <f t="shared" si="8"/>
        <v>1814656.1512672279</v>
      </c>
      <c r="T123" s="22">
        <f t="shared" si="9"/>
        <v>2089240.4780302714</v>
      </c>
      <c r="U123" s="22">
        <f t="shared" si="10"/>
        <v>2575001.1368326917</v>
      </c>
      <c r="V123" s="22">
        <f t="shared" si="11"/>
        <v>1826936.7848413547</v>
      </c>
    </row>
    <row r="124" spans="1:22" x14ac:dyDescent="0.25">
      <c r="A124" s="1" t="s">
        <v>41</v>
      </c>
      <c r="B124" s="1" t="s">
        <v>34</v>
      </c>
      <c r="C124" s="1" t="s">
        <v>7</v>
      </c>
      <c r="D124" s="1" t="s">
        <v>23</v>
      </c>
      <c r="E124" s="2">
        <v>4724</v>
      </c>
      <c r="F124" s="1" t="s">
        <v>7</v>
      </c>
      <c r="G124" s="1" t="s">
        <v>101</v>
      </c>
      <c r="H124" s="13">
        <f>IF(G124="Mix",'Growth Factors'!$N$7,(IF(G124="Oil",'Growth Factors'!$E$7,'Growth Factors'!$K$7)))</f>
        <v>8.9570562775409979E-2</v>
      </c>
      <c r="I124" s="23">
        <f>IF(G124="Mix",'Growth Factors'!$O$7,(IF(G124="Oil",'Growth Factors'!$F$7,'Growth Factors'!$L$7)))</f>
        <v>0.14741463403243865</v>
      </c>
      <c r="J124" s="23">
        <f>IF(G124="Mix",'Growth Factors'!$P$7,(IF(G124="Oil",'Growth Factors'!$G$7,'Growth Factors'!$M$7)))</f>
        <v>-9.7846340250338504E-3</v>
      </c>
      <c r="K124" s="23">
        <f>IF(G124="Mix",'Growth Factors'!$N$12,(IF(G124="Oil",'Growth Factors'!$E$12,'Growth Factors'!$K$12)))</f>
        <v>0.12354040091572198</v>
      </c>
      <c r="L124" s="23">
        <f>IF(G124="Mix",'Growth Factors'!$O$12,(IF(G124="Oil",'Growth Factors'!$F$12,'Growth Factors'!$L$12)))</f>
        <v>0.23183776999580308</v>
      </c>
      <c r="M124" s="23">
        <f>IF(G124="Mix",'Growth Factors'!$P$12,(IF(G124="Oil",'Growth Factors'!$G$12,'Growth Factors'!$M$12)))</f>
        <v>2.7241294693957304E-2</v>
      </c>
      <c r="N124" s="24" t="str">
        <f>VLOOKUP(A124,'Part 50 Counties'!$A$2:$B$34,2)</f>
        <v>Yes</v>
      </c>
      <c r="O124" s="25">
        <f>(IF(N124="No",0,(IF(D124="CO2",0,(VLOOKUP(F124,'Rule Reductions'!$C$2:$E$75,2,FALSE))))))</f>
        <v>0</v>
      </c>
      <c r="P124" s="25">
        <f>(IF(N124="No",0,(IF(D124="CO2",0,(VLOOKUP(F124,'Rule Reductions'!$C$2:$E$75,3,FALSE))))))</f>
        <v>0</v>
      </c>
      <c r="Q124" s="22">
        <f t="shared" si="6"/>
        <v>5147.1313385510366</v>
      </c>
      <c r="R124" s="22">
        <f t="shared" si="7"/>
        <v>5420.3867311692402</v>
      </c>
      <c r="S124" s="22">
        <f t="shared" si="8"/>
        <v>4677.7773888657402</v>
      </c>
      <c r="T124" s="22">
        <f t="shared" si="9"/>
        <v>5307.6048539258709</v>
      </c>
      <c r="U124" s="22">
        <f t="shared" si="10"/>
        <v>5819.201625460174</v>
      </c>
      <c r="V124" s="22">
        <f t="shared" si="11"/>
        <v>4852.6878761342541</v>
      </c>
    </row>
    <row r="125" spans="1:22" x14ac:dyDescent="0.25">
      <c r="A125" s="1" t="s">
        <v>41</v>
      </c>
      <c r="B125" s="1" t="s">
        <v>34</v>
      </c>
      <c r="C125" s="1" t="s">
        <v>7</v>
      </c>
      <c r="D125" s="1" t="s">
        <v>24</v>
      </c>
      <c r="E125" s="2">
        <v>1010869.85794257</v>
      </c>
      <c r="F125" s="1" t="s">
        <v>7</v>
      </c>
      <c r="G125" s="1" t="s">
        <v>101</v>
      </c>
      <c r="H125" s="13">
        <f>IF(G125="Mix",'Growth Factors'!$N$7,(IF(G125="Oil",'Growth Factors'!$E$7,'Growth Factors'!$K$7)))</f>
        <v>8.9570562775409979E-2</v>
      </c>
      <c r="I125" s="23">
        <f>IF(G125="Mix",'Growth Factors'!$O$7,(IF(G125="Oil",'Growth Factors'!$F$7,'Growth Factors'!$L$7)))</f>
        <v>0.14741463403243865</v>
      </c>
      <c r="J125" s="23">
        <f>IF(G125="Mix",'Growth Factors'!$P$7,(IF(G125="Oil",'Growth Factors'!$G$7,'Growth Factors'!$M$7)))</f>
        <v>-9.7846340250338504E-3</v>
      </c>
      <c r="K125" s="23">
        <f>IF(G125="Mix",'Growth Factors'!$N$12,(IF(G125="Oil",'Growth Factors'!$E$12,'Growth Factors'!$K$12)))</f>
        <v>0.12354040091572198</v>
      </c>
      <c r="L125" s="23">
        <f>IF(G125="Mix",'Growth Factors'!$O$12,(IF(G125="Oil",'Growth Factors'!$F$12,'Growth Factors'!$L$12)))</f>
        <v>0.23183776999580308</v>
      </c>
      <c r="M125" s="23">
        <f>IF(G125="Mix",'Growth Factors'!$P$12,(IF(G125="Oil",'Growth Factors'!$G$12,'Growth Factors'!$M$12)))</f>
        <v>2.7241294693957304E-2</v>
      </c>
      <c r="N125" s="24" t="str">
        <f>VLOOKUP(A125,'Part 50 Counties'!$A$2:$B$34,2)</f>
        <v>Yes</v>
      </c>
      <c r="O125" s="25">
        <f>(IF(N125="No",0,(IF(D125="CO2",0,(VLOOKUP(F125,'Rule Reductions'!$C$2:$E$75,2,FALSE))))))</f>
        <v>0</v>
      </c>
      <c r="P125" s="25">
        <f>(IF(N125="No",0,(IF(D125="CO2",0,(VLOOKUP(F125,'Rule Reductions'!$C$2:$E$75,3,FALSE))))))</f>
        <v>0</v>
      </c>
      <c r="Q125" s="22">
        <f t="shared" si="6"/>
        <v>1101414.0400111848</v>
      </c>
      <c r="R125" s="22">
        <f t="shared" si="7"/>
        <v>1159886.8681055973</v>
      </c>
      <c r="S125" s="22">
        <f t="shared" si="8"/>
        <v>1000978.8663356641</v>
      </c>
      <c r="T125" s="22">
        <f t="shared" si="9"/>
        <v>1135753.125466414</v>
      </c>
      <c r="U125" s="22">
        <f t="shared" si="10"/>
        <v>1245227.6715639499</v>
      </c>
      <c r="V125" s="22">
        <f t="shared" si="11"/>
        <v>1038407.2616400223</v>
      </c>
    </row>
    <row r="126" spans="1:22" x14ac:dyDescent="0.25">
      <c r="A126" s="1" t="s">
        <v>41</v>
      </c>
      <c r="B126" s="1" t="s">
        <v>45</v>
      </c>
      <c r="C126" s="1" t="s">
        <v>7</v>
      </c>
      <c r="D126" s="1" t="s">
        <v>23</v>
      </c>
      <c r="E126" s="2">
        <v>3497.4772167404099</v>
      </c>
      <c r="F126" s="1" t="s">
        <v>7</v>
      </c>
      <c r="G126" s="1" t="s">
        <v>100</v>
      </c>
      <c r="H126" s="13">
        <f>IF(G126="Mix",'Growth Factors'!$N$7,(IF(G126="Oil",'Growth Factors'!$E$7,'Growth Factors'!$K$7)))</f>
        <v>0.12321919048916015</v>
      </c>
      <c r="I126" s="23">
        <f>IF(G126="Mix",'Growth Factors'!$O$7,(IF(G126="Oil",'Growth Factors'!$F$7,'Growth Factors'!$L$7)))</f>
        <v>0.28844315001838977</v>
      </c>
      <c r="J126" s="23">
        <f>IF(G126="Mix",'Growth Factors'!$P$7,(IF(G126="Oil",'Growth Factors'!$G$7,'Growth Factors'!$M$7)))</f>
        <v>-5.5772089494429255E-4</v>
      </c>
      <c r="K126" s="23">
        <f>IF(G126="Mix",'Growth Factors'!$N$12,(IF(G126="Oil",'Growth Factors'!$E$12,'Growth Factors'!$K$12)))</f>
        <v>0.15067268446583987</v>
      </c>
      <c r="L126" s="23">
        <f>IF(G126="Mix",'Growth Factors'!$O$12,(IF(G126="Oil",'Growth Factors'!$F$12,'Growth Factors'!$L$12)))</f>
        <v>0.41821082914081459</v>
      </c>
      <c r="M126" s="23">
        <f>IF(G126="Mix",'Growth Factors'!$P$12,(IF(G126="Oil",'Growth Factors'!$G$12,'Growth Factors'!$M$12)))</f>
        <v>6.2059761281023675E-3</v>
      </c>
      <c r="N126" s="24" t="str">
        <f>VLOOKUP(A126,'Part 50 Counties'!$A$2:$B$34,2)</f>
        <v>Yes</v>
      </c>
      <c r="O126" s="25">
        <f>(IF(N126="No",0,(IF(D126="CO2",0,(VLOOKUP(F126,'Rule Reductions'!$C$2:$E$75,2,FALSE))))))</f>
        <v>0</v>
      </c>
      <c r="P126" s="25">
        <f>(IF(N126="No",0,(IF(D126="CO2",0,(VLOOKUP(F126,'Rule Reductions'!$C$2:$E$75,3,FALSE))))))</f>
        <v>0</v>
      </c>
      <c r="Q126" s="22">
        <f t="shared" si="6"/>
        <v>3928.4335281414442</v>
      </c>
      <c r="R126" s="22">
        <f t="shared" si="7"/>
        <v>4506.3005622545643</v>
      </c>
      <c r="S126" s="22">
        <f t="shared" si="8"/>
        <v>3495.5266006170418</v>
      </c>
      <c r="T126" s="22">
        <f t="shared" si="9"/>
        <v>4024.4514978448015</v>
      </c>
      <c r="U126" s="22">
        <f t="shared" si="10"/>
        <v>4960.1600634545257</v>
      </c>
      <c r="V126" s="22">
        <f t="shared" si="11"/>
        <v>3519.1824768560828</v>
      </c>
    </row>
    <row r="127" spans="1:22" x14ac:dyDescent="0.25">
      <c r="A127" s="1" t="s">
        <v>41</v>
      </c>
      <c r="B127" s="1" t="s">
        <v>45</v>
      </c>
      <c r="C127" s="1" t="s">
        <v>7</v>
      </c>
      <c r="D127" s="1" t="s">
        <v>24</v>
      </c>
      <c r="E127" s="2">
        <v>1548038.6718963401</v>
      </c>
      <c r="F127" s="1" t="s">
        <v>7</v>
      </c>
      <c r="G127" s="1" t="s">
        <v>100</v>
      </c>
      <c r="H127" s="13">
        <f>IF(G127="Mix",'Growth Factors'!$N$7,(IF(G127="Oil",'Growth Factors'!$E$7,'Growth Factors'!$K$7)))</f>
        <v>0.12321919048916015</v>
      </c>
      <c r="I127" s="23">
        <f>IF(G127="Mix",'Growth Factors'!$O$7,(IF(G127="Oil",'Growth Factors'!$F$7,'Growth Factors'!$L$7)))</f>
        <v>0.28844315001838977</v>
      </c>
      <c r="J127" s="23">
        <f>IF(G127="Mix",'Growth Factors'!$P$7,(IF(G127="Oil",'Growth Factors'!$G$7,'Growth Factors'!$M$7)))</f>
        <v>-5.5772089494429255E-4</v>
      </c>
      <c r="K127" s="23">
        <f>IF(G127="Mix",'Growth Factors'!$N$12,(IF(G127="Oil",'Growth Factors'!$E$12,'Growth Factors'!$K$12)))</f>
        <v>0.15067268446583987</v>
      </c>
      <c r="L127" s="23">
        <f>IF(G127="Mix",'Growth Factors'!$O$12,(IF(G127="Oil",'Growth Factors'!$F$12,'Growth Factors'!$L$12)))</f>
        <v>0.41821082914081459</v>
      </c>
      <c r="M127" s="23">
        <f>IF(G127="Mix",'Growth Factors'!$P$12,(IF(G127="Oil",'Growth Factors'!$G$12,'Growth Factors'!$M$12)))</f>
        <v>6.2059761281023675E-3</v>
      </c>
      <c r="N127" s="24" t="str">
        <f>VLOOKUP(A127,'Part 50 Counties'!$A$2:$B$34,2)</f>
        <v>Yes</v>
      </c>
      <c r="O127" s="25">
        <f>(IF(N127="No",0,(IF(D127="CO2",0,(VLOOKUP(F127,'Rule Reductions'!$C$2:$E$75,2,FALSE))))))</f>
        <v>0</v>
      </c>
      <c r="P127" s="25">
        <f>(IF(N127="No",0,(IF(D127="CO2",0,(VLOOKUP(F127,'Rule Reductions'!$C$2:$E$75,3,FALSE))))))</f>
        <v>0</v>
      </c>
      <c r="Q127" s="22">
        <f t="shared" si="6"/>
        <v>1738786.7438933218</v>
      </c>
      <c r="R127" s="22">
        <f t="shared" si="7"/>
        <v>1994559.8227684048</v>
      </c>
      <c r="S127" s="22">
        <f t="shared" si="8"/>
        <v>1547175.2983828417</v>
      </c>
      <c r="T127" s="22">
        <f t="shared" si="9"/>
        <v>1781285.8142478953</v>
      </c>
      <c r="U127" s="22">
        <f t="shared" si="10"/>
        <v>2195445.2084121541</v>
      </c>
      <c r="V127" s="22">
        <f t="shared" si="11"/>
        <v>1557645.7629395081</v>
      </c>
    </row>
    <row r="128" spans="1:22" x14ac:dyDescent="0.25">
      <c r="A128" s="1" t="s">
        <v>41</v>
      </c>
      <c r="B128" s="1" t="s">
        <v>83</v>
      </c>
      <c r="C128" s="1" t="s">
        <v>7</v>
      </c>
      <c r="D128" s="1" t="s">
        <v>23</v>
      </c>
      <c r="E128" s="2">
        <v>66</v>
      </c>
      <c r="F128" s="1" t="s">
        <v>7</v>
      </c>
      <c r="G128" s="1" t="s">
        <v>101</v>
      </c>
      <c r="H128" s="13">
        <f>IF(G128="Mix",'Growth Factors'!$N$7,(IF(G128="Oil",'Growth Factors'!$E$7,'Growth Factors'!$K$7)))</f>
        <v>8.9570562775409979E-2</v>
      </c>
      <c r="I128" s="23">
        <f>IF(G128="Mix",'Growth Factors'!$O$7,(IF(G128="Oil",'Growth Factors'!$F$7,'Growth Factors'!$L$7)))</f>
        <v>0.14741463403243865</v>
      </c>
      <c r="J128" s="23">
        <f>IF(G128="Mix",'Growth Factors'!$P$7,(IF(G128="Oil",'Growth Factors'!$G$7,'Growth Factors'!$M$7)))</f>
        <v>-9.7846340250338504E-3</v>
      </c>
      <c r="K128" s="23">
        <f>IF(G128="Mix",'Growth Factors'!$N$12,(IF(G128="Oil",'Growth Factors'!$E$12,'Growth Factors'!$K$12)))</f>
        <v>0.12354040091572198</v>
      </c>
      <c r="L128" s="23">
        <f>IF(G128="Mix",'Growth Factors'!$O$12,(IF(G128="Oil",'Growth Factors'!$F$12,'Growth Factors'!$L$12)))</f>
        <v>0.23183776999580308</v>
      </c>
      <c r="M128" s="23">
        <f>IF(G128="Mix",'Growth Factors'!$P$12,(IF(G128="Oil",'Growth Factors'!$G$12,'Growth Factors'!$M$12)))</f>
        <v>2.7241294693957304E-2</v>
      </c>
      <c r="N128" s="24" t="str">
        <f>VLOOKUP(A128,'Part 50 Counties'!$A$2:$B$34,2)</f>
        <v>Yes</v>
      </c>
      <c r="O128" s="25">
        <f>(IF(N128="No",0,(IF(D128="CO2",0,(VLOOKUP(F128,'Rule Reductions'!$C$2:$E$75,2,FALSE))))))</f>
        <v>0</v>
      </c>
      <c r="P128" s="25">
        <f>(IF(N128="No",0,(IF(D128="CO2",0,(VLOOKUP(F128,'Rule Reductions'!$C$2:$E$75,3,FALSE))))))</f>
        <v>0</v>
      </c>
      <c r="Q128" s="22">
        <f t="shared" si="6"/>
        <v>71.911657143177052</v>
      </c>
      <c r="R128" s="22">
        <f t="shared" si="7"/>
        <v>75.729365846140951</v>
      </c>
      <c r="S128" s="22">
        <f t="shared" si="8"/>
        <v>65.354214154347773</v>
      </c>
      <c r="T128" s="22">
        <f t="shared" si="9"/>
        <v>74.153666460437648</v>
      </c>
      <c r="U128" s="22">
        <f t="shared" si="10"/>
        <v>81.301292819723017</v>
      </c>
      <c r="V128" s="22">
        <f t="shared" si="11"/>
        <v>67.797925449801184</v>
      </c>
    </row>
    <row r="129" spans="1:22" x14ac:dyDescent="0.25">
      <c r="A129" s="1" t="s">
        <v>41</v>
      </c>
      <c r="B129" s="1" t="s">
        <v>83</v>
      </c>
      <c r="C129" s="1" t="s">
        <v>7</v>
      </c>
      <c r="D129" s="1" t="s">
        <v>24</v>
      </c>
      <c r="E129" s="2">
        <v>19800</v>
      </c>
      <c r="F129" s="1" t="s">
        <v>7</v>
      </c>
      <c r="G129" s="1" t="s">
        <v>101</v>
      </c>
      <c r="H129" s="13">
        <f>IF(G129="Mix",'Growth Factors'!$N$7,(IF(G129="Oil",'Growth Factors'!$E$7,'Growth Factors'!$K$7)))</f>
        <v>8.9570562775409979E-2</v>
      </c>
      <c r="I129" s="23">
        <f>IF(G129="Mix",'Growth Factors'!$O$7,(IF(G129="Oil",'Growth Factors'!$F$7,'Growth Factors'!$L$7)))</f>
        <v>0.14741463403243865</v>
      </c>
      <c r="J129" s="23">
        <f>IF(G129="Mix",'Growth Factors'!$P$7,(IF(G129="Oil",'Growth Factors'!$G$7,'Growth Factors'!$M$7)))</f>
        <v>-9.7846340250338504E-3</v>
      </c>
      <c r="K129" s="23">
        <f>IF(G129="Mix",'Growth Factors'!$N$12,(IF(G129="Oil",'Growth Factors'!$E$12,'Growth Factors'!$K$12)))</f>
        <v>0.12354040091572198</v>
      </c>
      <c r="L129" s="23">
        <f>IF(G129="Mix",'Growth Factors'!$O$12,(IF(G129="Oil",'Growth Factors'!$F$12,'Growth Factors'!$L$12)))</f>
        <v>0.23183776999580308</v>
      </c>
      <c r="M129" s="23">
        <f>IF(G129="Mix",'Growth Factors'!$P$12,(IF(G129="Oil",'Growth Factors'!$G$12,'Growth Factors'!$M$12)))</f>
        <v>2.7241294693957304E-2</v>
      </c>
      <c r="N129" s="24" t="str">
        <f>VLOOKUP(A129,'Part 50 Counties'!$A$2:$B$34,2)</f>
        <v>Yes</v>
      </c>
      <c r="O129" s="25">
        <f>(IF(N129="No",0,(IF(D129="CO2",0,(VLOOKUP(F129,'Rule Reductions'!$C$2:$E$75,2,FALSE))))))</f>
        <v>0</v>
      </c>
      <c r="P129" s="25">
        <f>(IF(N129="No",0,(IF(D129="CO2",0,(VLOOKUP(F129,'Rule Reductions'!$C$2:$E$75,3,FALSE))))))</f>
        <v>0</v>
      </c>
      <c r="Q129" s="22">
        <f t="shared" si="6"/>
        <v>21573.497142953118</v>
      </c>
      <c r="R129" s="22">
        <f t="shared" si="7"/>
        <v>22718.809753842288</v>
      </c>
      <c r="S129" s="22">
        <f t="shared" si="8"/>
        <v>19606.26424630433</v>
      </c>
      <c r="T129" s="22">
        <f t="shared" si="9"/>
        <v>22246.099938131294</v>
      </c>
      <c r="U129" s="22">
        <f t="shared" si="10"/>
        <v>24390.387845916903</v>
      </c>
      <c r="V129" s="22">
        <f t="shared" si="11"/>
        <v>20339.377634940356</v>
      </c>
    </row>
    <row r="130" spans="1:22" x14ac:dyDescent="0.25">
      <c r="A130" s="1" t="s">
        <v>48</v>
      </c>
      <c r="B130" s="1" t="s">
        <v>16</v>
      </c>
      <c r="C130" s="1" t="s">
        <v>7</v>
      </c>
      <c r="D130" s="1" t="s">
        <v>23</v>
      </c>
      <c r="E130" s="2">
        <v>120.502032508018</v>
      </c>
      <c r="F130" s="1" t="s">
        <v>7</v>
      </c>
      <c r="G130" s="1" t="s">
        <v>100</v>
      </c>
      <c r="H130" s="13">
        <f>IF(G130="Mix",'Growth Factors'!$N$7,(IF(G130="Oil",'Growth Factors'!$E$7,'Growth Factors'!$K$7)))</f>
        <v>0.12321919048916015</v>
      </c>
      <c r="I130" s="23">
        <f>IF(G130="Mix",'Growth Factors'!$O$7,(IF(G130="Oil",'Growth Factors'!$F$7,'Growth Factors'!$L$7)))</f>
        <v>0.28844315001838977</v>
      </c>
      <c r="J130" s="23">
        <f>IF(G130="Mix",'Growth Factors'!$P$7,(IF(G130="Oil",'Growth Factors'!$G$7,'Growth Factors'!$M$7)))</f>
        <v>-5.5772089494429255E-4</v>
      </c>
      <c r="K130" s="23">
        <f>IF(G130="Mix",'Growth Factors'!$N$12,(IF(G130="Oil",'Growth Factors'!$E$12,'Growth Factors'!$K$12)))</f>
        <v>0.15067268446583987</v>
      </c>
      <c r="L130" s="23">
        <f>IF(G130="Mix",'Growth Factors'!$O$12,(IF(G130="Oil",'Growth Factors'!$F$12,'Growth Factors'!$L$12)))</f>
        <v>0.41821082914081459</v>
      </c>
      <c r="M130" s="23">
        <f>IF(G130="Mix",'Growth Factors'!$P$12,(IF(G130="Oil",'Growth Factors'!$G$12,'Growth Factors'!$M$12)))</f>
        <v>6.2059761281023675E-3</v>
      </c>
      <c r="N130" s="24" t="str">
        <f>VLOOKUP(A130,'Part 50 Counties'!$A$2:$B$34,2)</f>
        <v>No</v>
      </c>
      <c r="O130" s="25">
        <f>(IF(N130="No",0,(IF(D130="CO2",0,(VLOOKUP(F130,'Rule Reductions'!$C$2:$E$75,2,FALSE))))))</f>
        <v>0</v>
      </c>
      <c r="P130" s="25">
        <f>(IF(N130="No",0,(IF(D130="CO2",0,(VLOOKUP(F130,'Rule Reductions'!$C$2:$E$75,3,FALSE))))))</f>
        <v>0</v>
      </c>
      <c r="Q130" s="22">
        <f t="shared" si="6"/>
        <v>135.35019540595445</v>
      </c>
      <c r="R130" s="22">
        <f t="shared" si="7"/>
        <v>155.2600183482491</v>
      </c>
      <c r="S130" s="22">
        <f t="shared" si="8"/>
        <v>120.43482600660502</v>
      </c>
      <c r="T130" s="22">
        <f t="shared" si="9"/>
        <v>138.65839722959097</v>
      </c>
      <c r="U130" s="22">
        <f t="shared" si="10"/>
        <v>170.89728743634961</v>
      </c>
      <c r="V130" s="22">
        <f t="shared" si="11"/>
        <v>121.24986524515057</v>
      </c>
    </row>
    <row r="131" spans="1:22" x14ac:dyDescent="0.25">
      <c r="A131" s="1" t="s">
        <v>48</v>
      </c>
      <c r="B131" s="1" t="s">
        <v>16</v>
      </c>
      <c r="C131" s="1" t="s">
        <v>7</v>
      </c>
      <c r="D131" s="1" t="s">
        <v>24</v>
      </c>
      <c r="E131" s="2">
        <v>14323.5165444588</v>
      </c>
      <c r="F131" s="1" t="s">
        <v>7</v>
      </c>
      <c r="G131" s="1" t="s">
        <v>100</v>
      </c>
      <c r="H131" s="13">
        <f>IF(G131="Mix",'Growth Factors'!$N$7,(IF(G131="Oil",'Growth Factors'!$E$7,'Growth Factors'!$K$7)))</f>
        <v>0.12321919048916015</v>
      </c>
      <c r="I131" s="23">
        <f>IF(G131="Mix",'Growth Factors'!$O$7,(IF(G131="Oil",'Growth Factors'!$F$7,'Growth Factors'!$L$7)))</f>
        <v>0.28844315001838977</v>
      </c>
      <c r="J131" s="23">
        <f>IF(G131="Mix",'Growth Factors'!$P$7,(IF(G131="Oil",'Growth Factors'!$G$7,'Growth Factors'!$M$7)))</f>
        <v>-5.5772089494429255E-4</v>
      </c>
      <c r="K131" s="23">
        <f>IF(G131="Mix",'Growth Factors'!$N$12,(IF(G131="Oil",'Growth Factors'!$E$12,'Growth Factors'!$K$12)))</f>
        <v>0.15067268446583987</v>
      </c>
      <c r="L131" s="23">
        <f>IF(G131="Mix",'Growth Factors'!$O$12,(IF(G131="Oil",'Growth Factors'!$F$12,'Growth Factors'!$L$12)))</f>
        <v>0.41821082914081459</v>
      </c>
      <c r="M131" s="23">
        <f>IF(G131="Mix",'Growth Factors'!$P$12,(IF(G131="Oil",'Growth Factors'!$G$12,'Growth Factors'!$M$12)))</f>
        <v>6.2059761281023675E-3</v>
      </c>
      <c r="N131" s="24" t="str">
        <f>VLOOKUP(A131,'Part 50 Counties'!$A$2:$B$34,2)</f>
        <v>No</v>
      </c>
      <c r="O131" s="25">
        <f>(IF(N131="No",0,(IF(D131="CO2",0,(VLOOKUP(F131,'Rule Reductions'!$C$2:$E$75,2,FALSE))))))</f>
        <v>0</v>
      </c>
      <c r="P131" s="25">
        <f>(IF(N131="No",0,(IF(D131="CO2",0,(VLOOKUP(F131,'Rule Reductions'!$C$2:$E$75,3,FALSE))))))</f>
        <v>0</v>
      </c>
      <c r="Q131" s="22">
        <f t="shared" ref="Q131:Q194" si="12">+$E131*(1+H131)*(1-$O131)</f>
        <v>16088.448658025107</v>
      </c>
      <c r="R131" s="22">
        <f t="shared" ref="R131:R194" si="13">+$E131*(1+I131)*(1-$O131)</f>
        <v>18455.036775883018</v>
      </c>
      <c r="S131" s="22">
        <f t="shared" ref="S131:S194" si="14">+$E131*(1+J131)*(1-$O131)</f>
        <v>14315.528019992875</v>
      </c>
      <c r="T131" s="22">
        <f t="shared" ref="T131:T194" si="15">+$E131*(1+K131)*(1-$P131)</f>
        <v>16481.679233203278</v>
      </c>
      <c r="U131" s="22">
        <f t="shared" ref="U131:U194" si="16">+$E131*(1+L131)*(1-$P131)</f>
        <v>20313.766274729092</v>
      </c>
      <c r="V131" s="22">
        <f t="shared" ref="V131:V194" si="17">+$E131*(1+M131)*(1-$P131)</f>
        <v>14412.40794620419</v>
      </c>
    </row>
    <row r="132" spans="1:22" x14ac:dyDescent="0.25">
      <c r="A132" s="1" t="s">
        <v>48</v>
      </c>
      <c r="B132" s="1" t="s">
        <v>45</v>
      </c>
      <c r="C132" s="1" t="s">
        <v>7</v>
      </c>
      <c r="D132" s="1" t="s">
        <v>23</v>
      </c>
      <c r="E132" s="4">
        <v>0.30410100000000001</v>
      </c>
      <c r="F132" s="1" t="s">
        <v>7</v>
      </c>
      <c r="G132" s="1" t="s">
        <v>100</v>
      </c>
      <c r="H132" s="13">
        <f>IF(G132="Mix",'Growth Factors'!$N$7,(IF(G132="Oil",'Growth Factors'!$E$7,'Growth Factors'!$K$7)))</f>
        <v>0.12321919048916015</v>
      </c>
      <c r="I132" s="23">
        <f>IF(G132="Mix",'Growth Factors'!$O$7,(IF(G132="Oil",'Growth Factors'!$F$7,'Growth Factors'!$L$7)))</f>
        <v>0.28844315001838977</v>
      </c>
      <c r="J132" s="23">
        <f>IF(G132="Mix",'Growth Factors'!$P$7,(IF(G132="Oil",'Growth Factors'!$G$7,'Growth Factors'!$M$7)))</f>
        <v>-5.5772089494429255E-4</v>
      </c>
      <c r="K132" s="23">
        <f>IF(G132="Mix",'Growth Factors'!$N$12,(IF(G132="Oil",'Growth Factors'!$E$12,'Growth Factors'!$K$12)))</f>
        <v>0.15067268446583987</v>
      </c>
      <c r="L132" s="23">
        <f>IF(G132="Mix",'Growth Factors'!$O$12,(IF(G132="Oil",'Growth Factors'!$F$12,'Growth Factors'!$L$12)))</f>
        <v>0.41821082914081459</v>
      </c>
      <c r="M132" s="23">
        <f>IF(G132="Mix",'Growth Factors'!$P$12,(IF(G132="Oil",'Growth Factors'!$G$12,'Growth Factors'!$M$12)))</f>
        <v>6.2059761281023675E-3</v>
      </c>
      <c r="N132" s="24" t="str">
        <f>VLOOKUP(A132,'Part 50 Counties'!$A$2:$B$34,2)</f>
        <v>No</v>
      </c>
      <c r="O132" s="25">
        <f>(IF(N132="No",0,(IF(D132="CO2",0,(VLOOKUP(F132,'Rule Reductions'!$C$2:$E$75,2,FALSE))))))</f>
        <v>0</v>
      </c>
      <c r="P132" s="25">
        <f>(IF(N132="No",0,(IF(D132="CO2",0,(VLOOKUP(F132,'Rule Reductions'!$C$2:$E$75,3,FALSE))))))</f>
        <v>0</v>
      </c>
      <c r="Q132" s="22">
        <f t="shared" si="12"/>
        <v>0.34157207904694409</v>
      </c>
      <c r="R132" s="22">
        <f t="shared" si="13"/>
        <v>0.39181685036374236</v>
      </c>
      <c r="S132" s="22">
        <f t="shared" si="14"/>
        <v>0.30393139651812656</v>
      </c>
      <c r="T132" s="22">
        <f t="shared" si="15"/>
        <v>0.34992071401874641</v>
      </c>
      <c r="U132" s="22">
        <f t="shared" si="16"/>
        <v>0.43127933135255087</v>
      </c>
      <c r="V132" s="22">
        <f t="shared" si="17"/>
        <v>0.30598824354653209</v>
      </c>
    </row>
    <row r="133" spans="1:22" x14ac:dyDescent="0.25">
      <c r="A133" s="1" t="s">
        <v>48</v>
      </c>
      <c r="B133" s="1" t="s">
        <v>45</v>
      </c>
      <c r="C133" s="1" t="s">
        <v>7</v>
      </c>
      <c r="D133" s="1" t="s">
        <v>24</v>
      </c>
      <c r="E133" s="2">
        <v>100.69122</v>
      </c>
      <c r="F133" s="1" t="s">
        <v>7</v>
      </c>
      <c r="G133" s="1" t="s">
        <v>100</v>
      </c>
      <c r="H133" s="13">
        <f>IF(G133="Mix",'Growth Factors'!$N$7,(IF(G133="Oil",'Growth Factors'!$E$7,'Growth Factors'!$K$7)))</f>
        <v>0.12321919048916015</v>
      </c>
      <c r="I133" s="23">
        <f>IF(G133="Mix",'Growth Factors'!$O$7,(IF(G133="Oil",'Growth Factors'!$F$7,'Growth Factors'!$L$7)))</f>
        <v>0.28844315001838977</v>
      </c>
      <c r="J133" s="23">
        <f>IF(G133="Mix",'Growth Factors'!$P$7,(IF(G133="Oil",'Growth Factors'!$G$7,'Growth Factors'!$M$7)))</f>
        <v>-5.5772089494429255E-4</v>
      </c>
      <c r="K133" s="23">
        <f>IF(G133="Mix",'Growth Factors'!$N$12,(IF(G133="Oil",'Growth Factors'!$E$12,'Growth Factors'!$K$12)))</f>
        <v>0.15067268446583987</v>
      </c>
      <c r="L133" s="23">
        <f>IF(G133="Mix",'Growth Factors'!$O$12,(IF(G133="Oil",'Growth Factors'!$F$12,'Growth Factors'!$L$12)))</f>
        <v>0.41821082914081459</v>
      </c>
      <c r="M133" s="23">
        <f>IF(G133="Mix",'Growth Factors'!$P$12,(IF(G133="Oil",'Growth Factors'!$G$12,'Growth Factors'!$M$12)))</f>
        <v>6.2059761281023675E-3</v>
      </c>
      <c r="N133" s="24" t="str">
        <f>VLOOKUP(A133,'Part 50 Counties'!$A$2:$B$34,2)</f>
        <v>No</v>
      </c>
      <c r="O133" s="25">
        <f>(IF(N133="No",0,(IF(D133="CO2",0,(VLOOKUP(F133,'Rule Reductions'!$C$2:$E$75,2,FALSE))))))</f>
        <v>0</v>
      </c>
      <c r="P133" s="25">
        <f>(IF(N133="No",0,(IF(D133="CO2",0,(VLOOKUP(F133,'Rule Reductions'!$C$2:$E$75,3,FALSE))))))</f>
        <v>0</v>
      </c>
      <c r="Q133" s="22">
        <f t="shared" si="12"/>
        <v>113.09831061776593</v>
      </c>
      <c r="R133" s="22">
        <f t="shared" si="13"/>
        <v>129.73491267599468</v>
      </c>
      <c r="S133" s="22">
        <f t="shared" si="14"/>
        <v>100.63506240266857</v>
      </c>
      <c r="T133" s="22">
        <f t="shared" si="15"/>
        <v>115.86263641954046</v>
      </c>
      <c r="U133" s="22">
        <f t="shared" si="16"/>
        <v>142.80137860340017</v>
      </c>
      <c r="V133" s="22">
        <f t="shared" si="17"/>
        <v>101.31610730762951</v>
      </c>
    </row>
    <row r="134" spans="1:22" x14ac:dyDescent="0.25">
      <c r="A134" s="1" t="s">
        <v>42</v>
      </c>
      <c r="B134" s="1" t="s">
        <v>16</v>
      </c>
      <c r="C134" s="1" t="s">
        <v>7</v>
      </c>
      <c r="D134" s="1" t="s">
        <v>23</v>
      </c>
      <c r="E134" s="2">
        <v>4052.78943495363</v>
      </c>
      <c r="F134" s="1" t="s">
        <v>7</v>
      </c>
      <c r="G134" s="1" t="s">
        <v>100</v>
      </c>
      <c r="H134" s="13">
        <f>IF(G134="Mix",'Growth Factors'!$N$7,(IF(G134="Oil",'Growth Factors'!$E$7,'Growth Factors'!$K$7)))</f>
        <v>0.12321919048916015</v>
      </c>
      <c r="I134" s="23">
        <f>IF(G134="Mix",'Growth Factors'!$O$7,(IF(G134="Oil",'Growth Factors'!$F$7,'Growth Factors'!$L$7)))</f>
        <v>0.28844315001838977</v>
      </c>
      <c r="J134" s="23">
        <f>IF(G134="Mix",'Growth Factors'!$P$7,(IF(G134="Oil",'Growth Factors'!$G$7,'Growth Factors'!$M$7)))</f>
        <v>-5.5772089494429255E-4</v>
      </c>
      <c r="K134" s="23">
        <f>IF(G134="Mix",'Growth Factors'!$N$12,(IF(G134="Oil",'Growth Factors'!$E$12,'Growth Factors'!$K$12)))</f>
        <v>0.15067268446583987</v>
      </c>
      <c r="L134" s="23">
        <f>IF(G134="Mix",'Growth Factors'!$O$12,(IF(G134="Oil",'Growth Factors'!$F$12,'Growth Factors'!$L$12)))</f>
        <v>0.41821082914081459</v>
      </c>
      <c r="M134" s="23">
        <f>IF(G134="Mix",'Growth Factors'!$P$12,(IF(G134="Oil",'Growth Factors'!$G$12,'Growth Factors'!$M$12)))</f>
        <v>6.2059761281023675E-3</v>
      </c>
      <c r="N134" s="24" t="str">
        <f>VLOOKUP(A134,'Part 50 Counties'!$A$2:$B$34,2)</f>
        <v>Yes</v>
      </c>
      <c r="O134" s="25">
        <f>(IF(N134="No",0,(IF(D134="CO2",0,(VLOOKUP(F134,'Rule Reductions'!$C$2:$E$75,2,FALSE))))))</f>
        <v>0</v>
      </c>
      <c r="P134" s="25">
        <f>(IF(N134="No",0,(IF(D134="CO2",0,(VLOOKUP(F134,'Rule Reductions'!$C$2:$E$75,3,FALSE))))))</f>
        <v>0</v>
      </c>
      <c r="Q134" s="22">
        <f t="shared" si="12"/>
        <v>4552.1708683516372</v>
      </c>
      <c r="R134" s="22">
        <f t="shared" si="13"/>
        <v>5221.7887859329048</v>
      </c>
      <c r="S134" s="22">
        <f t="shared" si="14"/>
        <v>4050.5291096029468</v>
      </c>
      <c r="T134" s="22">
        <f t="shared" si="15"/>
        <v>4663.4340986928883</v>
      </c>
      <c r="U134" s="22">
        <f t="shared" si="16"/>
        <v>5747.7098648787214</v>
      </c>
      <c r="V134" s="22">
        <f t="shared" si="17"/>
        <v>4077.9409494391775</v>
      </c>
    </row>
    <row r="135" spans="1:22" x14ac:dyDescent="0.25">
      <c r="A135" s="1" t="s">
        <v>42</v>
      </c>
      <c r="B135" s="1" t="s">
        <v>16</v>
      </c>
      <c r="C135" s="1" t="s">
        <v>7</v>
      </c>
      <c r="D135" s="1" t="s">
        <v>24</v>
      </c>
      <c r="E135" s="2">
        <v>497777.02423256199</v>
      </c>
      <c r="F135" s="1" t="s">
        <v>7</v>
      </c>
      <c r="G135" s="1" t="s">
        <v>100</v>
      </c>
      <c r="H135" s="13">
        <f>IF(G135="Mix",'Growth Factors'!$N$7,(IF(G135="Oil",'Growth Factors'!$E$7,'Growth Factors'!$K$7)))</f>
        <v>0.12321919048916015</v>
      </c>
      <c r="I135" s="23">
        <f>IF(G135="Mix",'Growth Factors'!$O$7,(IF(G135="Oil",'Growth Factors'!$F$7,'Growth Factors'!$L$7)))</f>
        <v>0.28844315001838977</v>
      </c>
      <c r="J135" s="23">
        <f>IF(G135="Mix",'Growth Factors'!$P$7,(IF(G135="Oil",'Growth Factors'!$G$7,'Growth Factors'!$M$7)))</f>
        <v>-5.5772089494429255E-4</v>
      </c>
      <c r="K135" s="23">
        <f>IF(G135="Mix",'Growth Factors'!$N$12,(IF(G135="Oil",'Growth Factors'!$E$12,'Growth Factors'!$K$12)))</f>
        <v>0.15067268446583987</v>
      </c>
      <c r="L135" s="23">
        <f>IF(G135="Mix",'Growth Factors'!$O$12,(IF(G135="Oil",'Growth Factors'!$F$12,'Growth Factors'!$L$12)))</f>
        <v>0.41821082914081459</v>
      </c>
      <c r="M135" s="23">
        <f>IF(G135="Mix",'Growth Factors'!$P$12,(IF(G135="Oil",'Growth Factors'!$G$12,'Growth Factors'!$M$12)))</f>
        <v>6.2059761281023675E-3</v>
      </c>
      <c r="N135" s="24" t="str">
        <f>VLOOKUP(A135,'Part 50 Counties'!$A$2:$B$34,2)</f>
        <v>Yes</v>
      </c>
      <c r="O135" s="25">
        <f>(IF(N135="No",0,(IF(D135="CO2",0,(VLOOKUP(F135,'Rule Reductions'!$C$2:$E$75,2,FALSE))))))</f>
        <v>0</v>
      </c>
      <c r="P135" s="25">
        <f>(IF(N135="No",0,(IF(D135="CO2",0,(VLOOKUP(F135,'Rule Reductions'!$C$2:$E$75,3,FALSE))))))</f>
        <v>0</v>
      </c>
      <c r="Q135" s="22">
        <f t="shared" si="12"/>
        <v>559112.70620260132</v>
      </c>
      <c r="R135" s="22">
        <f t="shared" si="13"/>
        <v>641357.39710898243</v>
      </c>
      <c r="S135" s="22">
        <f t="shared" si="14"/>
        <v>497499.4035851243</v>
      </c>
      <c r="T135" s="22">
        <f t="shared" si="15"/>
        <v>572778.42473909957</v>
      </c>
      <c r="U135" s="22">
        <f t="shared" si="16"/>
        <v>705952.76626410917</v>
      </c>
      <c r="V135" s="22">
        <f t="shared" si="17"/>
        <v>500866.2165620671</v>
      </c>
    </row>
    <row r="136" spans="1:22" x14ac:dyDescent="0.25">
      <c r="A136" s="1" t="s">
        <v>42</v>
      </c>
      <c r="B136" s="1" t="s">
        <v>45</v>
      </c>
      <c r="C136" s="1" t="s">
        <v>7</v>
      </c>
      <c r="D136" s="1" t="s">
        <v>23</v>
      </c>
      <c r="E136" s="2">
        <v>1018.2248132844001</v>
      </c>
      <c r="F136" s="1" t="s">
        <v>7</v>
      </c>
      <c r="G136" s="1" t="s">
        <v>100</v>
      </c>
      <c r="H136" s="13">
        <f>IF(G136="Mix",'Growth Factors'!$N$7,(IF(G136="Oil",'Growth Factors'!$E$7,'Growth Factors'!$K$7)))</f>
        <v>0.12321919048916015</v>
      </c>
      <c r="I136" s="23">
        <f>IF(G136="Mix",'Growth Factors'!$O$7,(IF(G136="Oil",'Growth Factors'!$F$7,'Growth Factors'!$L$7)))</f>
        <v>0.28844315001838977</v>
      </c>
      <c r="J136" s="23">
        <f>IF(G136="Mix",'Growth Factors'!$P$7,(IF(G136="Oil",'Growth Factors'!$G$7,'Growth Factors'!$M$7)))</f>
        <v>-5.5772089494429255E-4</v>
      </c>
      <c r="K136" s="23">
        <f>IF(G136="Mix",'Growth Factors'!$N$12,(IF(G136="Oil",'Growth Factors'!$E$12,'Growth Factors'!$K$12)))</f>
        <v>0.15067268446583987</v>
      </c>
      <c r="L136" s="23">
        <f>IF(G136="Mix",'Growth Factors'!$O$12,(IF(G136="Oil",'Growth Factors'!$F$12,'Growth Factors'!$L$12)))</f>
        <v>0.41821082914081459</v>
      </c>
      <c r="M136" s="23">
        <f>IF(G136="Mix",'Growth Factors'!$P$12,(IF(G136="Oil",'Growth Factors'!$G$12,'Growth Factors'!$M$12)))</f>
        <v>6.2059761281023675E-3</v>
      </c>
      <c r="N136" s="24" t="str">
        <f>VLOOKUP(A136,'Part 50 Counties'!$A$2:$B$34,2)</f>
        <v>Yes</v>
      </c>
      <c r="O136" s="25">
        <f>(IF(N136="No",0,(IF(D136="CO2",0,(VLOOKUP(F136,'Rule Reductions'!$C$2:$E$75,2,FALSE))))))</f>
        <v>0</v>
      </c>
      <c r="P136" s="25">
        <f>(IF(N136="No",0,(IF(D136="CO2",0,(VLOOKUP(F136,'Rule Reductions'!$C$2:$E$75,3,FALSE))))))</f>
        <v>0</v>
      </c>
      <c r="Q136" s="22">
        <f t="shared" si="12"/>
        <v>1143.6896505132802</v>
      </c>
      <c r="R136" s="22">
        <f t="shared" si="13"/>
        <v>1311.9247858550391</v>
      </c>
      <c r="S136" s="22">
        <f t="shared" si="14"/>
        <v>1017.6569280302806</v>
      </c>
      <c r="T136" s="22">
        <f t="shared" si="15"/>
        <v>1171.6434792916893</v>
      </c>
      <c r="U136" s="22">
        <f t="shared" si="16"/>
        <v>1444.0574566998202</v>
      </c>
      <c r="V136" s="22">
        <f t="shared" si="17"/>
        <v>1024.5438921686846</v>
      </c>
    </row>
    <row r="137" spans="1:22" x14ac:dyDescent="0.25">
      <c r="A137" s="1" t="s">
        <v>42</v>
      </c>
      <c r="B137" s="1" t="s">
        <v>45</v>
      </c>
      <c r="C137" s="1" t="s">
        <v>7</v>
      </c>
      <c r="D137" s="1" t="s">
        <v>24</v>
      </c>
      <c r="E137" s="2">
        <v>321067.49435457302</v>
      </c>
      <c r="F137" s="1" t="s">
        <v>7</v>
      </c>
      <c r="G137" s="1" t="s">
        <v>100</v>
      </c>
      <c r="H137" s="13">
        <f>IF(G137="Mix",'Growth Factors'!$N$7,(IF(G137="Oil",'Growth Factors'!$E$7,'Growth Factors'!$K$7)))</f>
        <v>0.12321919048916015</v>
      </c>
      <c r="I137" s="23">
        <f>IF(G137="Mix",'Growth Factors'!$O$7,(IF(G137="Oil",'Growth Factors'!$F$7,'Growth Factors'!$L$7)))</f>
        <v>0.28844315001838977</v>
      </c>
      <c r="J137" s="23">
        <f>IF(G137="Mix",'Growth Factors'!$P$7,(IF(G137="Oil",'Growth Factors'!$G$7,'Growth Factors'!$M$7)))</f>
        <v>-5.5772089494429255E-4</v>
      </c>
      <c r="K137" s="23">
        <f>IF(G137="Mix",'Growth Factors'!$N$12,(IF(G137="Oil",'Growth Factors'!$E$12,'Growth Factors'!$K$12)))</f>
        <v>0.15067268446583987</v>
      </c>
      <c r="L137" s="23">
        <f>IF(G137="Mix",'Growth Factors'!$O$12,(IF(G137="Oil",'Growth Factors'!$F$12,'Growth Factors'!$L$12)))</f>
        <v>0.41821082914081459</v>
      </c>
      <c r="M137" s="23">
        <f>IF(G137="Mix",'Growth Factors'!$P$12,(IF(G137="Oil",'Growth Factors'!$G$12,'Growth Factors'!$M$12)))</f>
        <v>6.2059761281023675E-3</v>
      </c>
      <c r="N137" s="24" t="str">
        <f>VLOOKUP(A137,'Part 50 Counties'!$A$2:$B$34,2)</f>
        <v>Yes</v>
      </c>
      <c r="O137" s="25">
        <f>(IF(N137="No",0,(IF(D137="CO2",0,(VLOOKUP(F137,'Rule Reductions'!$C$2:$E$75,2,FALSE))))))</f>
        <v>0</v>
      </c>
      <c r="P137" s="25">
        <f>(IF(N137="No",0,(IF(D137="CO2",0,(VLOOKUP(F137,'Rule Reductions'!$C$2:$E$75,3,FALSE))))))</f>
        <v>0</v>
      </c>
      <c r="Q137" s="22">
        <f t="shared" si="12"/>
        <v>360629.17110132653</v>
      </c>
      <c r="R137" s="22">
        <f t="shared" si="13"/>
        <v>413677.21379471762</v>
      </c>
      <c r="S137" s="22">
        <f t="shared" si="14"/>
        <v>320888.42830428405</v>
      </c>
      <c r="T137" s="22">
        <f t="shared" si="15"/>
        <v>369443.59562369745</v>
      </c>
      <c r="U137" s="22">
        <f t="shared" si="16"/>
        <v>455341.39737876283</v>
      </c>
      <c r="V137" s="22">
        <f t="shared" si="17"/>
        <v>323060.03156004712</v>
      </c>
    </row>
    <row r="138" spans="1:22" x14ac:dyDescent="0.25">
      <c r="A138" s="1" t="s">
        <v>43</v>
      </c>
      <c r="B138" s="1" t="s">
        <v>45</v>
      </c>
      <c r="C138" s="1" t="s">
        <v>7</v>
      </c>
      <c r="D138" s="1" t="s">
        <v>23</v>
      </c>
      <c r="E138" s="2">
        <v>20.011682944016101</v>
      </c>
      <c r="F138" s="1" t="s">
        <v>7</v>
      </c>
      <c r="G138" s="1" t="s">
        <v>100</v>
      </c>
      <c r="H138" s="13">
        <f>IF(G138="Mix",'Growth Factors'!$N$7,(IF(G138="Oil",'Growth Factors'!$E$7,'Growth Factors'!$K$7)))</f>
        <v>0.12321919048916015</v>
      </c>
      <c r="I138" s="23">
        <f>IF(G138="Mix",'Growth Factors'!$O$7,(IF(G138="Oil",'Growth Factors'!$F$7,'Growth Factors'!$L$7)))</f>
        <v>0.28844315001838977</v>
      </c>
      <c r="J138" s="23">
        <f>IF(G138="Mix",'Growth Factors'!$P$7,(IF(G138="Oil",'Growth Factors'!$G$7,'Growth Factors'!$M$7)))</f>
        <v>-5.5772089494429255E-4</v>
      </c>
      <c r="K138" s="23">
        <f>IF(G138="Mix",'Growth Factors'!$N$12,(IF(G138="Oil",'Growth Factors'!$E$12,'Growth Factors'!$K$12)))</f>
        <v>0.15067268446583987</v>
      </c>
      <c r="L138" s="23">
        <f>IF(G138="Mix",'Growth Factors'!$O$12,(IF(G138="Oil",'Growth Factors'!$F$12,'Growth Factors'!$L$12)))</f>
        <v>0.41821082914081459</v>
      </c>
      <c r="M138" s="23">
        <f>IF(G138="Mix",'Growth Factors'!$P$12,(IF(G138="Oil",'Growth Factors'!$G$12,'Growth Factors'!$M$12)))</f>
        <v>6.2059761281023675E-3</v>
      </c>
      <c r="N138" s="24" t="str">
        <f>VLOOKUP(A138,'Part 50 Counties'!$A$2:$B$34,2)</f>
        <v>No</v>
      </c>
      <c r="O138" s="25">
        <f>(IF(N138="No",0,(IF(D138="CO2",0,(VLOOKUP(F138,'Rule Reductions'!$C$2:$E$75,2,FALSE))))))</f>
        <v>0</v>
      </c>
      <c r="P138" s="25">
        <f>(IF(N138="No",0,(IF(D138="CO2",0,(VLOOKUP(F138,'Rule Reductions'!$C$2:$E$75,3,FALSE))))))</f>
        <v>0</v>
      </c>
      <c r="Q138" s="22">
        <f t="shared" si="12"/>
        <v>22.477506316703501</v>
      </c>
      <c r="R138" s="22">
        <f t="shared" si="13"/>
        <v>25.783915809557389</v>
      </c>
      <c r="S138" s="22">
        <f t="shared" si="14"/>
        <v>20.000522010295221</v>
      </c>
      <c r="T138" s="22">
        <f t="shared" si="15"/>
        <v>23.026896933870269</v>
      </c>
      <c r="U138" s="22">
        <f t="shared" si="16"/>
        <v>28.380785460536174</v>
      </c>
      <c r="V138" s="22">
        <f t="shared" si="17"/>
        <v>20.135874970649819</v>
      </c>
    </row>
    <row r="139" spans="1:22" x14ac:dyDescent="0.25">
      <c r="A139" s="1" t="s">
        <v>43</v>
      </c>
      <c r="B139" s="1" t="s">
        <v>45</v>
      </c>
      <c r="C139" s="1" t="s">
        <v>7</v>
      </c>
      <c r="D139" s="1" t="s">
        <v>24</v>
      </c>
      <c r="E139" s="2">
        <v>8801.1840547839893</v>
      </c>
      <c r="F139" s="1" t="s">
        <v>7</v>
      </c>
      <c r="G139" s="1" t="s">
        <v>100</v>
      </c>
      <c r="H139" s="13">
        <f>IF(G139="Mix",'Growth Factors'!$N$7,(IF(G139="Oil",'Growth Factors'!$E$7,'Growth Factors'!$K$7)))</f>
        <v>0.12321919048916015</v>
      </c>
      <c r="I139" s="23">
        <f>IF(G139="Mix",'Growth Factors'!$O$7,(IF(G139="Oil",'Growth Factors'!$F$7,'Growth Factors'!$L$7)))</f>
        <v>0.28844315001838977</v>
      </c>
      <c r="J139" s="23">
        <f>IF(G139="Mix",'Growth Factors'!$P$7,(IF(G139="Oil",'Growth Factors'!$G$7,'Growth Factors'!$M$7)))</f>
        <v>-5.5772089494429255E-4</v>
      </c>
      <c r="K139" s="23">
        <f>IF(G139="Mix",'Growth Factors'!$N$12,(IF(G139="Oil",'Growth Factors'!$E$12,'Growth Factors'!$K$12)))</f>
        <v>0.15067268446583987</v>
      </c>
      <c r="L139" s="23">
        <f>IF(G139="Mix",'Growth Factors'!$O$12,(IF(G139="Oil",'Growth Factors'!$F$12,'Growth Factors'!$L$12)))</f>
        <v>0.41821082914081459</v>
      </c>
      <c r="M139" s="23">
        <f>IF(G139="Mix",'Growth Factors'!$P$12,(IF(G139="Oil",'Growth Factors'!$G$12,'Growth Factors'!$M$12)))</f>
        <v>6.2059761281023675E-3</v>
      </c>
      <c r="N139" s="24" t="str">
        <f>VLOOKUP(A139,'Part 50 Counties'!$A$2:$B$34,2)</f>
        <v>No</v>
      </c>
      <c r="O139" s="25">
        <f>(IF(N139="No",0,(IF(D139="CO2",0,(VLOOKUP(F139,'Rule Reductions'!$C$2:$E$75,2,FALSE))))))</f>
        <v>0</v>
      </c>
      <c r="P139" s="25">
        <f>(IF(N139="No",0,(IF(D139="CO2",0,(VLOOKUP(F139,'Rule Reductions'!$C$2:$E$75,3,FALSE))))))</f>
        <v>0</v>
      </c>
      <c r="Q139" s="22">
        <f t="shared" si="12"/>
        <v>9885.6588293605764</v>
      </c>
      <c r="R139" s="22">
        <f t="shared" si="13"/>
        <v>11339.825307437506</v>
      </c>
      <c r="S139" s="22">
        <f t="shared" si="14"/>
        <v>8796.2754505363846</v>
      </c>
      <c r="T139" s="22">
        <f t="shared" si="15"/>
        <v>10127.282082796239</v>
      </c>
      <c r="U139" s="22">
        <f t="shared" si="16"/>
        <v>12481.934535756118</v>
      </c>
      <c r="V139" s="22">
        <f t="shared" si="17"/>
        <v>8855.8039929270144</v>
      </c>
    </row>
    <row r="140" spans="1:22" x14ac:dyDescent="0.25">
      <c r="A140" s="1" t="s">
        <v>22</v>
      </c>
      <c r="B140" s="1" t="s">
        <v>16</v>
      </c>
      <c r="C140" s="1" t="s">
        <v>7</v>
      </c>
      <c r="D140" s="1" t="s">
        <v>23</v>
      </c>
      <c r="E140" s="2">
        <v>9202.4341409283898</v>
      </c>
      <c r="F140" s="1" t="s">
        <v>7</v>
      </c>
      <c r="G140" s="1" t="s">
        <v>100</v>
      </c>
      <c r="H140" s="13">
        <f>IF(G140="Mix",'Growth Factors'!$N$7,(IF(G140="Oil",'Growth Factors'!$E$7,'Growth Factors'!$K$7)))</f>
        <v>0.12321919048916015</v>
      </c>
      <c r="I140" s="23">
        <f>IF(G140="Mix",'Growth Factors'!$O$7,(IF(G140="Oil",'Growth Factors'!$F$7,'Growth Factors'!$L$7)))</f>
        <v>0.28844315001838977</v>
      </c>
      <c r="J140" s="23">
        <f>IF(G140="Mix",'Growth Factors'!$P$7,(IF(G140="Oil",'Growth Factors'!$G$7,'Growth Factors'!$M$7)))</f>
        <v>-5.5772089494429255E-4</v>
      </c>
      <c r="K140" s="23">
        <f>IF(G140="Mix",'Growth Factors'!$N$12,(IF(G140="Oil",'Growth Factors'!$E$12,'Growth Factors'!$K$12)))</f>
        <v>0.15067268446583987</v>
      </c>
      <c r="L140" s="23">
        <f>IF(G140="Mix",'Growth Factors'!$O$12,(IF(G140="Oil",'Growth Factors'!$F$12,'Growth Factors'!$L$12)))</f>
        <v>0.41821082914081459</v>
      </c>
      <c r="M140" s="23">
        <f>IF(G140="Mix",'Growth Factors'!$P$12,(IF(G140="Oil",'Growth Factors'!$G$12,'Growth Factors'!$M$12)))</f>
        <v>6.2059761281023675E-3</v>
      </c>
      <c r="N140" s="24" t="str">
        <f>VLOOKUP(A140,'Part 50 Counties'!$A$2:$B$34,2)</f>
        <v>Yes</v>
      </c>
      <c r="O140" s="25">
        <f>(IF(N140="No",0,(IF(D140="CO2",0,(VLOOKUP(F140,'Rule Reductions'!$C$2:$E$75,2,FALSE))))))</f>
        <v>0</v>
      </c>
      <c r="P140" s="25">
        <f>(IF(N140="No",0,(IF(D140="CO2",0,(VLOOKUP(F140,'Rule Reductions'!$C$2:$E$75,3,FALSE))))))</f>
        <v>0</v>
      </c>
      <c r="Q140" s="22">
        <f t="shared" si="12"/>
        <v>10336.350626303396</v>
      </c>
      <c r="R140" s="22">
        <f t="shared" si="13"/>
        <v>11856.813232374549</v>
      </c>
      <c r="S140" s="22">
        <f t="shared" si="14"/>
        <v>9197.3017511236449</v>
      </c>
      <c r="T140" s="22">
        <f t="shared" si="15"/>
        <v>10588.989596562165</v>
      </c>
      <c r="U140" s="22">
        <f t="shared" si="16"/>
        <v>13050.991753119792</v>
      </c>
      <c r="V140" s="22">
        <f t="shared" si="17"/>
        <v>9259.5442275274254</v>
      </c>
    </row>
    <row r="141" spans="1:22" x14ac:dyDescent="0.25">
      <c r="A141" s="1" t="s">
        <v>22</v>
      </c>
      <c r="B141" s="1" t="s">
        <v>16</v>
      </c>
      <c r="C141" s="1" t="s">
        <v>7</v>
      </c>
      <c r="D141" s="1" t="s">
        <v>24</v>
      </c>
      <c r="E141" s="2">
        <v>1077809.7956578999</v>
      </c>
      <c r="F141" s="1" t="s">
        <v>7</v>
      </c>
      <c r="G141" s="1" t="s">
        <v>100</v>
      </c>
      <c r="H141" s="13">
        <f>IF(G141="Mix",'Growth Factors'!$N$7,(IF(G141="Oil",'Growth Factors'!$E$7,'Growth Factors'!$K$7)))</f>
        <v>0.12321919048916015</v>
      </c>
      <c r="I141" s="23">
        <f>IF(G141="Mix",'Growth Factors'!$O$7,(IF(G141="Oil",'Growth Factors'!$F$7,'Growth Factors'!$L$7)))</f>
        <v>0.28844315001838977</v>
      </c>
      <c r="J141" s="23">
        <f>IF(G141="Mix",'Growth Factors'!$P$7,(IF(G141="Oil",'Growth Factors'!$G$7,'Growth Factors'!$M$7)))</f>
        <v>-5.5772089494429255E-4</v>
      </c>
      <c r="K141" s="23">
        <f>IF(G141="Mix",'Growth Factors'!$N$12,(IF(G141="Oil",'Growth Factors'!$E$12,'Growth Factors'!$K$12)))</f>
        <v>0.15067268446583987</v>
      </c>
      <c r="L141" s="23">
        <f>IF(G141="Mix",'Growth Factors'!$O$12,(IF(G141="Oil",'Growth Factors'!$F$12,'Growth Factors'!$L$12)))</f>
        <v>0.41821082914081459</v>
      </c>
      <c r="M141" s="23">
        <f>IF(G141="Mix",'Growth Factors'!$P$12,(IF(G141="Oil",'Growth Factors'!$G$12,'Growth Factors'!$M$12)))</f>
        <v>6.2059761281023675E-3</v>
      </c>
      <c r="N141" s="24" t="str">
        <f>VLOOKUP(A141,'Part 50 Counties'!$A$2:$B$34,2)</f>
        <v>Yes</v>
      </c>
      <c r="O141" s="25">
        <f>(IF(N141="No",0,(IF(D141="CO2",0,(VLOOKUP(F141,'Rule Reductions'!$C$2:$E$75,2,FALSE))))))</f>
        <v>0</v>
      </c>
      <c r="P141" s="25">
        <f>(IF(N141="No",0,(IF(D141="CO2",0,(VLOOKUP(F141,'Rule Reductions'!$C$2:$E$75,3,FALSE))))))</f>
        <v>0</v>
      </c>
      <c r="Q141" s="22">
        <f t="shared" si="12"/>
        <v>1210616.6461801536</v>
      </c>
      <c r="R141" s="22">
        <f t="shared" si="13"/>
        <v>1388696.6482381416</v>
      </c>
      <c r="S141" s="22">
        <f t="shared" si="14"/>
        <v>1077208.6786140858</v>
      </c>
      <c r="T141" s="22">
        <f t="shared" si="15"/>
        <v>1240206.290913254</v>
      </c>
      <c r="U141" s="22">
        <f t="shared" si="16"/>
        <v>1528561.5239560823</v>
      </c>
      <c r="V141" s="22">
        <f t="shared" si="17"/>
        <v>1084498.6575203878</v>
      </c>
    </row>
    <row r="142" spans="1:22" x14ac:dyDescent="0.25">
      <c r="A142" s="1" t="s">
        <v>22</v>
      </c>
      <c r="B142" s="1" t="s">
        <v>34</v>
      </c>
      <c r="C142" s="1" t="s">
        <v>7</v>
      </c>
      <c r="D142" s="1" t="s">
        <v>23</v>
      </c>
      <c r="E142" s="2">
        <v>2176.17</v>
      </c>
      <c r="F142" s="1" t="s">
        <v>7</v>
      </c>
      <c r="G142" s="1" t="s">
        <v>101</v>
      </c>
      <c r="H142" s="13">
        <f>IF(G142="Mix",'Growth Factors'!$N$7,(IF(G142="Oil",'Growth Factors'!$E$7,'Growth Factors'!$K$7)))</f>
        <v>8.9570562775409979E-2</v>
      </c>
      <c r="I142" s="23">
        <f>IF(G142="Mix",'Growth Factors'!$O$7,(IF(G142="Oil",'Growth Factors'!$F$7,'Growth Factors'!$L$7)))</f>
        <v>0.14741463403243865</v>
      </c>
      <c r="J142" s="23">
        <f>IF(G142="Mix",'Growth Factors'!$P$7,(IF(G142="Oil",'Growth Factors'!$G$7,'Growth Factors'!$M$7)))</f>
        <v>-9.7846340250338504E-3</v>
      </c>
      <c r="K142" s="23">
        <f>IF(G142="Mix",'Growth Factors'!$N$12,(IF(G142="Oil",'Growth Factors'!$E$12,'Growth Factors'!$K$12)))</f>
        <v>0.12354040091572198</v>
      </c>
      <c r="L142" s="23">
        <f>IF(G142="Mix",'Growth Factors'!$O$12,(IF(G142="Oil",'Growth Factors'!$F$12,'Growth Factors'!$L$12)))</f>
        <v>0.23183776999580308</v>
      </c>
      <c r="M142" s="23">
        <f>IF(G142="Mix",'Growth Factors'!$P$12,(IF(G142="Oil",'Growth Factors'!$G$12,'Growth Factors'!$M$12)))</f>
        <v>2.7241294693957304E-2</v>
      </c>
      <c r="N142" s="24" t="str">
        <f>VLOOKUP(A142,'Part 50 Counties'!$A$2:$B$34,2)</f>
        <v>Yes</v>
      </c>
      <c r="O142" s="25">
        <f>(IF(N142="No",0,(IF(D142="CO2",0,(VLOOKUP(F142,'Rule Reductions'!$C$2:$E$75,2,FALSE))))))</f>
        <v>0</v>
      </c>
      <c r="P142" s="25">
        <f>(IF(N142="No",0,(IF(D142="CO2",0,(VLOOKUP(F142,'Rule Reductions'!$C$2:$E$75,3,FALSE))))))</f>
        <v>0</v>
      </c>
      <c r="Q142" s="22">
        <f t="shared" si="12"/>
        <v>2371.0907715949638</v>
      </c>
      <c r="R142" s="22">
        <f t="shared" si="13"/>
        <v>2496.969304142372</v>
      </c>
      <c r="S142" s="22">
        <f t="shared" si="14"/>
        <v>2154.8769729737423</v>
      </c>
      <c r="T142" s="22">
        <f t="shared" si="15"/>
        <v>2445.0149142607665</v>
      </c>
      <c r="U142" s="22">
        <f t="shared" si="16"/>
        <v>2680.688399931767</v>
      </c>
      <c r="V142" s="22">
        <f t="shared" si="17"/>
        <v>2235.4516882741491</v>
      </c>
    </row>
    <row r="143" spans="1:22" x14ac:dyDescent="0.25">
      <c r="A143" s="1" t="s">
        <v>22</v>
      </c>
      <c r="B143" s="1" t="s">
        <v>34</v>
      </c>
      <c r="C143" s="1" t="s">
        <v>7</v>
      </c>
      <c r="D143" s="1" t="s">
        <v>24</v>
      </c>
      <c r="E143" s="2">
        <v>902480.8</v>
      </c>
      <c r="F143" s="1" t="s">
        <v>7</v>
      </c>
      <c r="G143" s="1" t="s">
        <v>101</v>
      </c>
      <c r="H143" s="13">
        <f>IF(G143="Mix",'Growth Factors'!$N$7,(IF(G143="Oil",'Growth Factors'!$E$7,'Growth Factors'!$K$7)))</f>
        <v>8.9570562775409979E-2</v>
      </c>
      <c r="I143" s="23">
        <f>IF(G143="Mix",'Growth Factors'!$O$7,(IF(G143="Oil",'Growth Factors'!$F$7,'Growth Factors'!$L$7)))</f>
        <v>0.14741463403243865</v>
      </c>
      <c r="J143" s="23">
        <f>IF(G143="Mix",'Growth Factors'!$P$7,(IF(G143="Oil",'Growth Factors'!$G$7,'Growth Factors'!$M$7)))</f>
        <v>-9.7846340250338504E-3</v>
      </c>
      <c r="K143" s="23">
        <f>IF(G143="Mix",'Growth Factors'!$N$12,(IF(G143="Oil",'Growth Factors'!$E$12,'Growth Factors'!$K$12)))</f>
        <v>0.12354040091572198</v>
      </c>
      <c r="L143" s="23">
        <f>IF(G143="Mix",'Growth Factors'!$O$12,(IF(G143="Oil",'Growth Factors'!$F$12,'Growth Factors'!$L$12)))</f>
        <v>0.23183776999580308</v>
      </c>
      <c r="M143" s="23">
        <f>IF(G143="Mix",'Growth Factors'!$P$12,(IF(G143="Oil",'Growth Factors'!$G$12,'Growth Factors'!$M$12)))</f>
        <v>2.7241294693957304E-2</v>
      </c>
      <c r="N143" s="24" t="str">
        <f>VLOOKUP(A143,'Part 50 Counties'!$A$2:$B$34,2)</f>
        <v>Yes</v>
      </c>
      <c r="O143" s="25">
        <f>(IF(N143="No",0,(IF(D143="CO2",0,(VLOOKUP(F143,'Rule Reductions'!$C$2:$E$75,2,FALSE))))))</f>
        <v>0</v>
      </c>
      <c r="P143" s="25">
        <f>(IF(N143="No",0,(IF(D143="CO2",0,(VLOOKUP(F143,'Rule Reductions'!$C$2:$E$75,3,FALSE))))))</f>
        <v>0</v>
      </c>
      <c r="Q143" s="22">
        <f t="shared" si="12"/>
        <v>983316.51315000223</v>
      </c>
      <c r="R143" s="22">
        <f t="shared" si="13"/>
        <v>1035519.6768533025</v>
      </c>
      <c r="S143" s="22">
        <f t="shared" si="14"/>
        <v>893650.35565738031</v>
      </c>
      <c r="T143" s="22">
        <f t="shared" si="15"/>
        <v>1013973.6398507415</v>
      </c>
      <c r="U143" s="22">
        <f t="shared" si="16"/>
        <v>1111709.9361360285</v>
      </c>
      <c r="V143" s="22">
        <f t="shared" si="17"/>
        <v>927065.54542843834</v>
      </c>
    </row>
    <row r="144" spans="1:22" x14ac:dyDescent="0.25">
      <c r="A144" s="1" t="s">
        <v>22</v>
      </c>
      <c r="B144" s="1" t="s">
        <v>45</v>
      </c>
      <c r="C144" s="1" t="s">
        <v>7</v>
      </c>
      <c r="D144" s="1" t="s">
        <v>23</v>
      </c>
      <c r="E144" s="2">
        <v>1483.15331281268</v>
      </c>
      <c r="F144" s="1" t="s">
        <v>7</v>
      </c>
      <c r="G144" s="1" t="s">
        <v>100</v>
      </c>
      <c r="H144" s="13">
        <f>IF(G144="Mix",'Growth Factors'!$N$7,(IF(G144="Oil",'Growth Factors'!$E$7,'Growth Factors'!$K$7)))</f>
        <v>0.12321919048916015</v>
      </c>
      <c r="I144" s="23">
        <f>IF(G144="Mix",'Growth Factors'!$O$7,(IF(G144="Oil",'Growth Factors'!$F$7,'Growth Factors'!$L$7)))</f>
        <v>0.28844315001838977</v>
      </c>
      <c r="J144" s="23">
        <f>IF(G144="Mix",'Growth Factors'!$P$7,(IF(G144="Oil",'Growth Factors'!$G$7,'Growth Factors'!$M$7)))</f>
        <v>-5.5772089494429255E-4</v>
      </c>
      <c r="K144" s="23">
        <f>IF(G144="Mix",'Growth Factors'!$N$12,(IF(G144="Oil",'Growth Factors'!$E$12,'Growth Factors'!$K$12)))</f>
        <v>0.15067268446583987</v>
      </c>
      <c r="L144" s="23">
        <f>IF(G144="Mix",'Growth Factors'!$O$12,(IF(G144="Oil",'Growth Factors'!$F$12,'Growth Factors'!$L$12)))</f>
        <v>0.41821082914081459</v>
      </c>
      <c r="M144" s="23">
        <f>IF(G144="Mix",'Growth Factors'!$P$12,(IF(G144="Oil",'Growth Factors'!$G$12,'Growth Factors'!$M$12)))</f>
        <v>6.2059761281023675E-3</v>
      </c>
      <c r="N144" s="24" t="str">
        <f>VLOOKUP(A144,'Part 50 Counties'!$A$2:$B$34,2)</f>
        <v>Yes</v>
      </c>
      <c r="O144" s="25">
        <f>(IF(N144="No",0,(IF(D144="CO2",0,(VLOOKUP(F144,'Rule Reductions'!$C$2:$E$75,2,FALSE))))))</f>
        <v>0</v>
      </c>
      <c r="P144" s="25">
        <f>(IF(N144="No",0,(IF(D144="CO2",0,(VLOOKUP(F144,'Rule Reductions'!$C$2:$E$75,3,FALSE))))))</f>
        <v>0</v>
      </c>
      <c r="Q144" s="22">
        <f t="shared" si="12"/>
        <v>1665.9062633887747</v>
      </c>
      <c r="R144" s="22">
        <f t="shared" si="13"/>
        <v>1910.9587263205797</v>
      </c>
      <c r="S144" s="22">
        <f t="shared" si="14"/>
        <v>1482.3261272197185</v>
      </c>
      <c r="T144" s="22">
        <f t="shared" si="15"/>
        <v>1706.6240039285701</v>
      </c>
      <c r="U144" s="22">
        <f t="shared" si="16"/>
        <v>2103.424089507017</v>
      </c>
      <c r="V144" s="22">
        <f t="shared" si="17"/>
        <v>1492.3577268663114</v>
      </c>
    </row>
    <row r="145" spans="1:22" x14ac:dyDescent="0.25">
      <c r="A145" s="1" t="s">
        <v>22</v>
      </c>
      <c r="B145" s="1" t="s">
        <v>45</v>
      </c>
      <c r="C145" s="1" t="s">
        <v>7</v>
      </c>
      <c r="D145" s="1" t="s">
        <v>24</v>
      </c>
      <c r="E145" s="2">
        <v>486903.57455298299</v>
      </c>
      <c r="F145" s="1" t="s">
        <v>7</v>
      </c>
      <c r="G145" s="1" t="s">
        <v>100</v>
      </c>
      <c r="H145" s="13">
        <f>IF(G145="Mix",'Growth Factors'!$N$7,(IF(G145="Oil",'Growth Factors'!$E$7,'Growth Factors'!$K$7)))</f>
        <v>0.12321919048916015</v>
      </c>
      <c r="I145" s="23">
        <f>IF(G145="Mix",'Growth Factors'!$O$7,(IF(G145="Oil",'Growth Factors'!$F$7,'Growth Factors'!$L$7)))</f>
        <v>0.28844315001838977</v>
      </c>
      <c r="J145" s="23">
        <f>IF(G145="Mix",'Growth Factors'!$P$7,(IF(G145="Oil",'Growth Factors'!$G$7,'Growth Factors'!$M$7)))</f>
        <v>-5.5772089494429255E-4</v>
      </c>
      <c r="K145" s="23">
        <f>IF(G145="Mix",'Growth Factors'!$N$12,(IF(G145="Oil",'Growth Factors'!$E$12,'Growth Factors'!$K$12)))</f>
        <v>0.15067268446583987</v>
      </c>
      <c r="L145" s="23">
        <f>IF(G145="Mix",'Growth Factors'!$O$12,(IF(G145="Oil",'Growth Factors'!$F$12,'Growth Factors'!$L$12)))</f>
        <v>0.41821082914081459</v>
      </c>
      <c r="M145" s="23">
        <f>IF(G145="Mix",'Growth Factors'!$P$12,(IF(G145="Oil",'Growth Factors'!$G$12,'Growth Factors'!$M$12)))</f>
        <v>6.2059761281023675E-3</v>
      </c>
      <c r="N145" s="24" t="str">
        <f>VLOOKUP(A145,'Part 50 Counties'!$A$2:$B$34,2)</f>
        <v>Yes</v>
      </c>
      <c r="O145" s="25">
        <f>(IF(N145="No",0,(IF(D145="CO2",0,(VLOOKUP(F145,'Rule Reductions'!$C$2:$E$75,2,FALSE))))))</f>
        <v>0</v>
      </c>
      <c r="P145" s="25">
        <f>(IF(N145="No",0,(IF(D145="CO2",0,(VLOOKUP(F145,'Rule Reductions'!$C$2:$E$75,3,FALSE))))))</f>
        <v>0</v>
      </c>
      <c r="Q145" s="22">
        <f t="shared" si="12"/>
        <v>546899.43885568005</v>
      </c>
      <c r="R145" s="22">
        <f t="shared" si="13"/>
        <v>627347.57535225921</v>
      </c>
      <c r="S145" s="22">
        <f t="shared" si="14"/>
        <v>486632.01825563173</v>
      </c>
      <c r="T145" s="22">
        <f t="shared" si="15"/>
        <v>560266.64320689416</v>
      </c>
      <c r="U145" s="22">
        <f t="shared" si="16"/>
        <v>690531.92217841244</v>
      </c>
      <c r="V145" s="22">
        <f t="shared" si="17"/>
        <v>489925.28651334654</v>
      </c>
    </row>
    <row r="146" spans="1:22" x14ac:dyDescent="0.25">
      <c r="A146" s="1" t="s">
        <v>44</v>
      </c>
      <c r="B146" s="1" t="s">
        <v>16</v>
      </c>
      <c r="C146" s="1" t="s">
        <v>7</v>
      </c>
      <c r="D146" s="1" t="s">
        <v>23</v>
      </c>
      <c r="E146" s="2">
        <v>120.502032508018</v>
      </c>
      <c r="F146" s="1" t="s">
        <v>7</v>
      </c>
      <c r="G146" s="1" t="s">
        <v>100</v>
      </c>
      <c r="H146" s="13">
        <f>IF(G146="Mix",'Growth Factors'!$N$7,(IF(G146="Oil",'Growth Factors'!$E$7,'Growth Factors'!$K$7)))</f>
        <v>0.12321919048916015</v>
      </c>
      <c r="I146" s="23">
        <f>IF(G146="Mix",'Growth Factors'!$O$7,(IF(G146="Oil",'Growth Factors'!$F$7,'Growth Factors'!$L$7)))</f>
        <v>0.28844315001838977</v>
      </c>
      <c r="J146" s="23">
        <f>IF(G146="Mix",'Growth Factors'!$P$7,(IF(G146="Oil",'Growth Factors'!$G$7,'Growth Factors'!$M$7)))</f>
        <v>-5.5772089494429255E-4</v>
      </c>
      <c r="K146" s="23">
        <f>IF(G146="Mix",'Growth Factors'!$N$12,(IF(G146="Oil",'Growth Factors'!$E$12,'Growth Factors'!$K$12)))</f>
        <v>0.15067268446583987</v>
      </c>
      <c r="L146" s="23">
        <f>IF(G146="Mix",'Growth Factors'!$O$12,(IF(G146="Oil",'Growth Factors'!$F$12,'Growth Factors'!$L$12)))</f>
        <v>0.41821082914081459</v>
      </c>
      <c r="M146" s="23">
        <f>IF(G146="Mix",'Growth Factors'!$P$12,(IF(G146="Oil",'Growth Factors'!$G$12,'Growth Factors'!$M$12)))</f>
        <v>6.2059761281023675E-3</v>
      </c>
      <c r="N146" s="24" t="str">
        <f>VLOOKUP(A146,'Part 50 Counties'!$A$2:$B$34,2)</f>
        <v>Yes</v>
      </c>
      <c r="O146" s="25">
        <f>(IF(N146="No",0,(IF(D146="CO2",0,(VLOOKUP(F146,'Rule Reductions'!$C$2:$E$75,2,FALSE))))))</f>
        <v>0</v>
      </c>
      <c r="P146" s="25">
        <f>(IF(N146="No",0,(IF(D146="CO2",0,(VLOOKUP(F146,'Rule Reductions'!$C$2:$E$75,3,FALSE))))))</f>
        <v>0</v>
      </c>
      <c r="Q146" s="22">
        <f t="shared" si="12"/>
        <v>135.35019540595445</v>
      </c>
      <c r="R146" s="22">
        <f t="shared" si="13"/>
        <v>155.2600183482491</v>
      </c>
      <c r="S146" s="22">
        <f t="shared" si="14"/>
        <v>120.43482600660502</v>
      </c>
      <c r="T146" s="22">
        <f t="shared" si="15"/>
        <v>138.65839722959097</v>
      </c>
      <c r="U146" s="22">
        <f t="shared" si="16"/>
        <v>170.89728743634961</v>
      </c>
      <c r="V146" s="22">
        <f t="shared" si="17"/>
        <v>121.24986524515057</v>
      </c>
    </row>
    <row r="147" spans="1:22" x14ac:dyDescent="0.25">
      <c r="A147" s="1" t="s">
        <v>44</v>
      </c>
      <c r="B147" s="1" t="s">
        <v>16</v>
      </c>
      <c r="C147" s="1" t="s">
        <v>7</v>
      </c>
      <c r="D147" s="1" t="s">
        <v>24</v>
      </c>
      <c r="E147" s="2">
        <v>14323.5165444588</v>
      </c>
      <c r="F147" s="1" t="s">
        <v>7</v>
      </c>
      <c r="G147" s="1" t="s">
        <v>100</v>
      </c>
      <c r="H147" s="13">
        <f>IF(G147="Mix",'Growth Factors'!$N$7,(IF(G147="Oil",'Growth Factors'!$E$7,'Growth Factors'!$K$7)))</f>
        <v>0.12321919048916015</v>
      </c>
      <c r="I147" s="23">
        <f>IF(G147="Mix",'Growth Factors'!$O$7,(IF(G147="Oil",'Growth Factors'!$F$7,'Growth Factors'!$L$7)))</f>
        <v>0.28844315001838977</v>
      </c>
      <c r="J147" s="23">
        <f>IF(G147="Mix",'Growth Factors'!$P$7,(IF(G147="Oil",'Growth Factors'!$G$7,'Growth Factors'!$M$7)))</f>
        <v>-5.5772089494429255E-4</v>
      </c>
      <c r="K147" s="23">
        <f>IF(G147="Mix",'Growth Factors'!$N$12,(IF(G147="Oil",'Growth Factors'!$E$12,'Growth Factors'!$K$12)))</f>
        <v>0.15067268446583987</v>
      </c>
      <c r="L147" s="23">
        <f>IF(G147="Mix",'Growth Factors'!$O$12,(IF(G147="Oil",'Growth Factors'!$F$12,'Growth Factors'!$L$12)))</f>
        <v>0.41821082914081459</v>
      </c>
      <c r="M147" s="23">
        <f>IF(G147="Mix",'Growth Factors'!$P$12,(IF(G147="Oil",'Growth Factors'!$G$12,'Growth Factors'!$M$12)))</f>
        <v>6.2059761281023675E-3</v>
      </c>
      <c r="N147" s="24" t="str">
        <f>VLOOKUP(A147,'Part 50 Counties'!$A$2:$B$34,2)</f>
        <v>Yes</v>
      </c>
      <c r="O147" s="25">
        <f>(IF(N147="No",0,(IF(D147="CO2",0,(VLOOKUP(F147,'Rule Reductions'!$C$2:$E$75,2,FALSE))))))</f>
        <v>0</v>
      </c>
      <c r="P147" s="25">
        <f>(IF(N147="No",0,(IF(D147="CO2",0,(VLOOKUP(F147,'Rule Reductions'!$C$2:$E$75,3,FALSE))))))</f>
        <v>0</v>
      </c>
      <c r="Q147" s="22">
        <f t="shared" si="12"/>
        <v>16088.448658025107</v>
      </c>
      <c r="R147" s="22">
        <f t="shared" si="13"/>
        <v>18455.036775883018</v>
      </c>
      <c r="S147" s="22">
        <f t="shared" si="14"/>
        <v>14315.528019992875</v>
      </c>
      <c r="T147" s="22">
        <f t="shared" si="15"/>
        <v>16481.679233203278</v>
      </c>
      <c r="U147" s="22">
        <f t="shared" si="16"/>
        <v>20313.766274729092</v>
      </c>
      <c r="V147" s="22">
        <f t="shared" si="17"/>
        <v>14412.40794620419</v>
      </c>
    </row>
    <row r="148" spans="1:22" x14ac:dyDescent="0.25">
      <c r="A148" s="1" t="s">
        <v>44</v>
      </c>
      <c r="B148" s="1" t="s">
        <v>45</v>
      </c>
      <c r="C148" s="1" t="s">
        <v>7</v>
      </c>
      <c r="D148" s="1" t="s">
        <v>23</v>
      </c>
      <c r="E148" s="2">
        <v>67.323610948184395</v>
      </c>
      <c r="F148" s="1" t="s">
        <v>7</v>
      </c>
      <c r="G148" s="1" t="s">
        <v>100</v>
      </c>
      <c r="H148" s="13">
        <f>IF(G148="Mix",'Growth Factors'!$N$7,(IF(G148="Oil",'Growth Factors'!$E$7,'Growth Factors'!$K$7)))</f>
        <v>0.12321919048916015</v>
      </c>
      <c r="I148" s="23">
        <f>IF(G148="Mix",'Growth Factors'!$O$7,(IF(G148="Oil",'Growth Factors'!$F$7,'Growth Factors'!$L$7)))</f>
        <v>0.28844315001838977</v>
      </c>
      <c r="J148" s="23">
        <f>IF(G148="Mix",'Growth Factors'!$P$7,(IF(G148="Oil",'Growth Factors'!$G$7,'Growth Factors'!$M$7)))</f>
        <v>-5.5772089494429255E-4</v>
      </c>
      <c r="K148" s="23">
        <f>IF(G148="Mix",'Growth Factors'!$N$12,(IF(G148="Oil",'Growth Factors'!$E$12,'Growth Factors'!$K$12)))</f>
        <v>0.15067268446583987</v>
      </c>
      <c r="L148" s="23">
        <f>IF(G148="Mix",'Growth Factors'!$O$12,(IF(G148="Oil",'Growth Factors'!$F$12,'Growth Factors'!$L$12)))</f>
        <v>0.41821082914081459</v>
      </c>
      <c r="M148" s="23">
        <f>IF(G148="Mix",'Growth Factors'!$P$12,(IF(G148="Oil",'Growth Factors'!$G$12,'Growth Factors'!$M$12)))</f>
        <v>6.2059761281023675E-3</v>
      </c>
      <c r="N148" s="24" t="str">
        <f>VLOOKUP(A148,'Part 50 Counties'!$A$2:$B$34,2)</f>
        <v>Yes</v>
      </c>
      <c r="O148" s="25">
        <f>(IF(N148="No",0,(IF(D148="CO2",0,(VLOOKUP(F148,'Rule Reductions'!$C$2:$E$75,2,FALSE))))))</f>
        <v>0</v>
      </c>
      <c r="P148" s="25">
        <f>(IF(N148="No",0,(IF(D148="CO2",0,(VLOOKUP(F148,'Rule Reductions'!$C$2:$E$75,3,FALSE))))))</f>
        <v>0</v>
      </c>
      <c r="Q148" s="22">
        <f t="shared" si="12"/>
        <v>75.61917179002684</v>
      </c>
      <c r="R148" s="22">
        <f t="shared" si="13"/>
        <v>86.742645360691256</v>
      </c>
      <c r="S148" s="22">
        <f t="shared" si="14"/>
        <v>67.28606316363549</v>
      </c>
      <c r="T148" s="22">
        <f t="shared" si="15"/>
        <v>77.467440137681152</v>
      </c>
      <c r="U148" s="22">
        <f t="shared" si="16"/>
        <v>95.479074103578213</v>
      </c>
      <c r="V148" s="22">
        <f t="shared" si="17"/>
        <v>67.741419670586481</v>
      </c>
    </row>
    <row r="149" spans="1:22" x14ac:dyDescent="0.25">
      <c r="A149" s="1" t="s">
        <v>44</v>
      </c>
      <c r="B149" s="1" t="s">
        <v>45</v>
      </c>
      <c r="C149" s="1" t="s">
        <v>7</v>
      </c>
      <c r="D149" s="1" t="s">
        <v>24</v>
      </c>
      <c r="E149" s="2">
        <v>30464.958349143999</v>
      </c>
      <c r="F149" s="1" t="s">
        <v>7</v>
      </c>
      <c r="G149" s="1" t="s">
        <v>100</v>
      </c>
      <c r="H149" s="13">
        <f>IF(G149="Mix",'Growth Factors'!$N$7,(IF(G149="Oil",'Growth Factors'!$E$7,'Growth Factors'!$K$7)))</f>
        <v>0.12321919048916015</v>
      </c>
      <c r="I149" s="23">
        <f>IF(G149="Mix",'Growth Factors'!$O$7,(IF(G149="Oil",'Growth Factors'!$F$7,'Growth Factors'!$L$7)))</f>
        <v>0.28844315001838977</v>
      </c>
      <c r="J149" s="23">
        <f>IF(G149="Mix",'Growth Factors'!$P$7,(IF(G149="Oil",'Growth Factors'!$G$7,'Growth Factors'!$M$7)))</f>
        <v>-5.5772089494429255E-4</v>
      </c>
      <c r="K149" s="23">
        <f>IF(G149="Mix",'Growth Factors'!$N$12,(IF(G149="Oil",'Growth Factors'!$E$12,'Growth Factors'!$K$12)))</f>
        <v>0.15067268446583987</v>
      </c>
      <c r="L149" s="23">
        <f>IF(G149="Mix",'Growth Factors'!$O$12,(IF(G149="Oil",'Growth Factors'!$F$12,'Growth Factors'!$L$12)))</f>
        <v>0.41821082914081459</v>
      </c>
      <c r="M149" s="23">
        <f>IF(G149="Mix",'Growth Factors'!$P$12,(IF(G149="Oil",'Growth Factors'!$G$12,'Growth Factors'!$M$12)))</f>
        <v>6.2059761281023675E-3</v>
      </c>
      <c r="N149" s="24" t="str">
        <f>VLOOKUP(A149,'Part 50 Counties'!$A$2:$B$34,2)</f>
        <v>Yes</v>
      </c>
      <c r="O149" s="25">
        <f>(IF(N149="No",0,(IF(D149="CO2",0,(VLOOKUP(F149,'Rule Reductions'!$C$2:$E$75,2,FALSE))))))</f>
        <v>0</v>
      </c>
      <c r="P149" s="25">
        <f>(IF(N149="No",0,(IF(D149="CO2",0,(VLOOKUP(F149,'Rule Reductions'!$C$2:$E$75,3,FALSE))))))</f>
        <v>0</v>
      </c>
      <c r="Q149" s="22">
        <f t="shared" si="12"/>
        <v>34218.825855211508</v>
      </c>
      <c r="R149" s="22">
        <f t="shared" si="13"/>
        <v>39252.366900550136</v>
      </c>
      <c r="S149" s="22">
        <f t="shared" si="14"/>
        <v>30447.967405309071</v>
      </c>
      <c r="T149" s="22">
        <f t="shared" si="15"/>
        <v>35055.195405749531</v>
      </c>
      <c r="U149" s="22">
        <f t="shared" si="16"/>
        <v>43205.733840079891</v>
      </c>
      <c r="V149" s="22">
        <f t="shared" si="17"/>
        <v>30654.023153402421</v>
      </c>
    </row>
    <row r="150" spans="1:22" x14ac:dyDescent="0.25">
      <c r="A150" s="1" t="s">
        <v>49</v>
      </c>
      <c r="B150" s="1" t="s">
        <v>45</v>
      </c>
      <c r="C150" s="1" t="s">
        <v>7</v>
      </c>
      <c r="D150" s="1" t="s">
        <v>23</v>
      </c>
      <c r="E150" s="2">
        <v>97.162093236411494</v>
      </c>
      <c r="F150" s="1" t="s">
        <v>7</v>
      </c>
      <c r="G150" s="1" t="s">
        <v>100</v>
      </c>
      <c r="H150" s="13">
        <f>IF(G150="Mix",'Growth Factors'!$N$7,(IF(G150="Oil",'Growth Factors'!$E$7,'Growth Factors'!$K$7)))</f>
        <v>0.12321919048916015</v>
      </c>
      <c r="I150" s="23">
        <f>IF(G150="Mix",'Growth Factors'!$O$7,(IF(G150="Oil",'Growth Factors'!$F$7,'Growth Factors'!$L$7)))</f>
        <v>0.28844315001838977</v>
      </c>
      <c r="J150" s="23">
        <f>IF(G150="Mix",'Growth Factors'!$P$7,(IF(G150="Oil",'Growth Factors'!$G$7,'Growth Factors'!$M$7)))</f>
        <v>-5.5772089494429255E-4</v>
      </c>
      <c r="K150" s="23">
        <f>IF(G150="Mix",'Growth Factors'!$N$12,(IF(G150="Oil",'Growth Factors'!$E$12,'Growth Factors'!$K$12)))</f>
        <v>0.15067268446583987</v>
      </c>
      <c r="L150" s="23">
        <f>IF(G150="Mix",'Growth Factors'!$O$12,(IF(G150="Oil",'Growth Factors'!$F$12,'Growth Factors'!$L$12)))</f>
        <v>0.41821082914081459</v>
      </c>
      <c r="M150" s="23">
        <f>IF(G150="Mix",'Growth Factors'!$P$12,(IF(G150="Oil",'Growth Factors'!$G$12,'Growth Factors'!$M$12)))</f>
        <v>6.2059761281023675E-3</v>
      </c>
      <c r="N150" s="24" t="str">
        <f>VLOOKUP(A150,'Part 50 Counties'!$A$2:$B$34,2)</f>
        <v>No</v>
      </c>
      <c r="O150" s="25">
        <f>(IF(N150="No",0,(IF(D150="CO2",0,(VLOOKUP(F150,'Rule Reductions'!$C$2:$E$75,2,FALSE))))))</f>
        <v>0</v>
      </c>
      <c r="P150" s="25">
        <f>(IF(N150="No",0,(IF(D150="CO2",0,(VLOOKUP(F150,'Rule Reductions'!$C$2:$E$75,3,FALSE))))))</f>
        <v>0</v>
      </c>
      <c r="Q150" s="22">
        <f t="shared" si="12"/>
        <v>109.13432771123442</v>
      </c>
      <c r="R150" s="22">
        <f t="shared" si="13"/>
        <v>125.18783347190251</v>
      </c>
      <c r="S150" s="22">
        <f t="shared" si="14"/>
        <v>97.107903906817015</v>
      </c>
      <c r="T150" s="22">
        <f t="shared" si="15"/>
        <v>111.80176665266184</v>
      </c>
      <c r="U150" s="22">
        <f t="shared" si="16"/>
        <v>137.79633280986829</v>
      </c>
      <c r="V150" s="22">
        <f t="shared" si="17"/>
        <v>97.765078867593118</v>
      </c>
    </row>
    <row r="151" spans="1:22" x14ac:dyDescent="0.25">
      <c r="A151" s="1" t="s">
        <v>49</v>
      </c>
      <c r="B151" s="1" t="s">
        <v>45</v>
      </c>
      <c r="C151" s="1" t="s">
        <v>7</v>
      </c>
      <c r="D151" s="1" t="s">
        <v>24</v>
      </c>
      <c r="E151" s="2">
        <v>32171.4486493896</v>
      </c>
      <c r="F151" s="1" t="s">
        <v>7</v>
      </c>
      <c r="G151" s="1" t="s">
        <v>100</v>
      </c>
      <c r="H151" s="13">
        <f>IF(G151="Mix",'Growth Factors'!$N$7,(IF(G151="Oil",'Growth Factors'!$E$7,'Growth Factors'!$K$7)))</f>
        <v>0.12321919048916015</v>
      </c>
      <c r="I151" s="23">
        <f>IF(G151="Mix",'Growth Factors'!$O$7,(IF(G151="Oil",'Growth Factors'!$F$7,'Growth Factors'!$L$7)))</f>
        <v>0.28844315001838977</v>
      </c>
      <c r="J151" s="23">
        <f>IF(G151="Mix",'Growth Factors'!$P$7,(IF(G151="Oil",'Growth Factors'!$G$7,'Growth Factors'!$M$7)))</f>
        <v>-5.5772089494429255E-4</v>
      </c>
      <c r="K151" s="23">
        <f>IF(G151="Mix",'Growth Factors'!$N$12,(IF(G151="Oil",'Growth Factors'!$E$12,'Growth Factors'!$K$12)))</f>
        <v>0.15067268446583987</v>
      </c>
      <c r="L151" s="23">
        <f>IF(G151="Mix",'Growth Factors'!$O$12,(IF(G151="Oil",'Growth Factors'!$F$12,'Growth Factors'!$L$12)))</f>
        <v>0.41821082914081459</v>
      </c>
      <c r="M151" s="23">
        <f>IF(G151="Mix",'Growth Factors'!$P$12,(IF(G151="Oil",'Growth Factors'!$G$12,'Growth Factors'!$M$12)))</f>
        <v>6.2059761281023675E-3</v>
      </c>
      <c r="N151" s="24" t="str">
        <f>VLOOKUP(A151,'Part 50 Counties'!$A$2:$B$34,2)</f>
        <v>No</v>
      </c>
      <c r="O151" s="25">
        <f>(IF(N151="No",0,(IF(D151="CO2",0,(VLOOKUP(F151,'Rule Reductions'!$C$2:$E$75,2,FALSE))))))</f>
        <v>0</v>
      </c>
      <c r="P151" s="25">
        <f>(IF(N151="No",0,(IF(D151="CO2",0,(VLOOKUP(F151,'Rule Reductions'!$C$2:$E$75,3,FALSE))))))</f>
        <v>0</v>
      </c>
      <c r="Q151" s="22">
        <f t="shared" si="12"/>
        <v>36135.588508830973</v>
      </c>
      <c r="R151" s="22">
        <f t="shared" si="13"/>
        <v>41451.082638474407</v>
      </c>
      <c r="S151" s="22">
        <f t="shared" si="14"/>
        <v>32153.505960257207</v>
      </c>
      <c r="T151" s="22">
        <f t="shared" si="15"/>
        <v>37018.80718054805</v>
      </c>
      <c r="U151" s="22">
        <f t="shared" si="16"/>
        <v>45625.896863711969</v>
      </c>
      <c r="V151" s="22">
        <f t="shared" si="17"/>
        <v>32371.103891714181</v>
      </c>
    </row>
    <row r="152" spans="1:22" x14ac:dyDescent="0.25">
      <c r="A152" s="1" t="s">
        <v>39</v>
      </c>
      <c r="B152" s="1" t="s">
        <v>16</v>
      </c>
      <c r="C152" s="1" t="s">
        <v>3</v>
      </c>
      <c r="D152" s="1" t="s">
        <v>23</v>
      </c>
      <c r="E152" s="7">
        <v>1.2500000000000001E-2</v>
      </c>
      <c r="F152" s="1" t="s">
        <v>3</v>
      </c>
      <c r="G152" s="1" t="s">
        <v>101</v>
      </c>
      <c r="H152" s="13">
        <f>IF(G152="Mix",'Growth Factors'!$N$7,(IF(G152="Oil",'Growth Factors'!$E$7,'Growth Factors'!$K$7)))</f>
        <v>8.9570562775409979E-2</v>
      </c>
      <c r="I152" s="23">
        <f>IF(G152="Mix",'Growth Factors'!$O$7,(IF(G152="Oil",'Growth Factors'!$F$7,'Growth Factors'!$L$7)))</f>
        <v>0.14741463403243865</v>
      </c>
      <c r="J152" s="23">
        <f>IF(G152="Mix",'Growth Factors'!$P$7,(IF(G152="Oil",'Growth Factors'!$G$7,'Growth Factors'!$M$7)))</f>
        <v>-9.7846340250338504E-3</v>
      </c>
      <c r="K152" s="23">
        <f>IF(G152="Mix",'Growth Factors'!$N$12,(IF(G152="Oil",'Growth Factors'!$E$12,'Growth Factors'!$K$12)))</f>
        <v>0.12354040091572198</v>
      </c>
      <c r="L152" s="23">
        <f>IF(G152="Mix",'Growth Factors'!$O$12,(IF(G152="Oil",'Growth Factors'!$F$12,'Growth Factors'!$L$12)))</f>
        <v>0.23183776999580308</v>
      </c>
      <c r="M152" s="23">
        <f>IF(G152="Mix",'Growth Factors'!$P$12,(IF(G152="Oil",'Growth Factors'!$G$12,'Growth Factors'!$M$12)))</f>
        <v>2.7241294693957304E-2</v>
      </c>
      <c r="N152" s="24" t="str">
        <f>VLOOKUP(A152,'Part 50 Counties'!$A$2:$B$34,2)</f>
        <v>Yes</v>
      </c>
      <c r="O152" s="25">
        <f>(IF(N152="No",0,(IF(D152="CO2",0,(VLOOKUP(F152,'Rule Reductions'!$C$2:$E$75,2,FALSE))))))</f>
        <v>0.42763413971800224</v>
      </c>
      <c r="P152" s="25">
        <f>(IF(N152="No",0,(IF(D152="CO2",0,(VLOOKUP(F152,'Rule Reductions'!$C$2:$E$75,3,FALSE))))))</f>
        <v>0.42763413971800224</v>
      </c>
      <c r="Q152" s="22">
        <f t="shared" si="12"/>
        <v>7.7954124062611001E-3</v>
      </c>
      <c r="R152" s="22">
        <f t="shared" si="13"/>
        <v>8.2092620513516297E-3</v>
      </c>
      <c r="S152" s="22">
        <f t="shared" si="14"/>
        <v>7.0845683726339353E-3</v>
      </c>
      <c r="T152" s="22">
        <f t="shared" si="15"/>
        <v>8.0384521016463491E-3</v>
      </c>
      <c r="U152" s="22">
        <f t="shared" si="16"/>
        <v>8.8132735618938213E-3</v>
      </c>
      <c r="V152" s="22">
        <f t="shared" si="17"/>
        <v>7.3494730919337519E-3</v>
      </c>
    </row>
    <row r="153" spans="1:22" x14ac:dyDescent="0.25">
      <c r="A153" s="1" t="s">
        <v>39</v>
      </c>
      <c r="B153" s="1" t="s">
        <v>16</v>
      </c>
      <c r="C153" s="1" t="s">
        <v>3</v>
      </c>
      <c r="D153" s="1" t="s">
        <v>24</v>
      </c>
      <c r="E153" s="3">
        <v>0</v>
      </c>
      <c r="F153" s="1" t="s">
        <v>3</v>
      </c>
      <c r="G153" s="1" t="s">
        <v>101</v>
      </c>
      <c r="H153" s="13">
        <f>IF(G153="Mix",'Growth Factors'!$N$7,(IF(G153="Oil",'Growth Factors'!$E$7,'Growth Factors'!$K$7)))</f>
        <v>8.9570562775409979E-2</v>
      </c>
      <c r="I153" s="23">
        <f>IF(G153="Mix",'Growth Factors'!$O$7,(IF(G153="Oil",'Growth Factors'!$F$7,'Growth Factors'!$L$7)))</f>
        <v>0.14741463403243865</v>
      </c>
      <c r="J153" s="23">
        <f>IF(G153="Mix",'Growth Factors'!$P$7,(IF(G153="Oil",'Growth Factors'!$G$7,'Growth Factors'!$M$7)))</f>
        <v>-9.7846340250338504E-3</v>
      </c>
      <c r="K153" s="23">
        <f>IF(G153="Mix",'Growth Factors'!$N$12,(IF(G153="Oil",'Growth Factors'!$E$12,'Growth Factors'!$K$12)))</f>
        <v>0.12354040091572198</v>
      </c>
      <c r="L153" s="23">
        <f>IF(G153="Mix",'Growth Factors'!$O$12,(IF(G153="Oil",'Growth Factors'!$F$12,'Growth Factors'!$L$12)))</f>
        <v>0.23183776999580308</v>
      </c>
      <c r="M153" s="23">
        <f>IF(G153="Mix",'Growth Factors'!$P$12,(IF(G153="Oil",'Growth Factors'!$G$12,'Growth Factors'!$M$12)))</f>
        <v>2.7241294693957304E-2</v>
      </c>
      <c r="N153" s="24" t="str">
        <f>VLOOKUP(A153,'Part 50 Counties'!$A$2:$B$34,2)</f>
        <v>Yes</v>
      </c>
      <c r="O153" s="25">
        <f>(IF(N153="No",0,(IF(D153="CO2",0,(VLOOKUP(F153,'Rule Reductions'!$C$2:$E$75,2,FALSE))))))</f>
        <v>0</v>
      </c>
      <c r="P153" s="25">
        <f>(IF(N153="No",0,(IF(D153="CO2",0,(VLOOKUP(F153,'Rule Reductions'!$C$2:$E$75,3,FALSE))))))</f>
        <v>0</v>
      </c>
      <c r="Q153" s="22">
        <f t="shared" si="12"/>
        <v>0</v>
      </c>
      <c r="R153" s="22">
        <f t="shared" si="13"/>
        <v>0</v>
      </c>
      <c r="S153" s="22">
        <f t="shared" si="14"/>
        <v>0</v>
      </c>
      <c r="T153" s="22">
        <f t="shared" si="15"/>
        <v>0</v>
      </c>
      <c r="U153" s="22">
        <f t="shared" si="16"/>
        <v>0</v>
      </c>
      <c r="V153" s="22">
        <f t="shared" si="17"/>
        <v>0</v>
      </c>
    </row>
    <row r="154" spans="1:22" x14ac:dyDescent="0.25">
      <c r="A154" s="1" t="s">
        <v>39</v>
      </c>
      <c r="B154" s="1" t="s">
        <v>34</v>
      </c>
      <c r="C154" s="1" t="s">
        <v>3</v>
      </c>
      <c r="D154" s="1" t="s">
        <v>23</v>
      </c>
      <c r="E154" s="6">
        <v>1</v>
      </c>
      <c r="F154" s="1" t="s">
        <v>3</v>
      </c>
      <c r="G154" s="1" t="s">
        <v>101</v>
      </c>
      <c r="H154" s="13">
        <f>IF(G154="Mix",'Growth Factors'!$N$7,(IF(G154="Oil",'Growth Factors'!$E$7,'Growth Factors'!$K$7)))</f>
        <v>8.9570562775409979E-2</v>
      </c>
      <c r="I154" s="23">
        <f>IF(G154="Mix",'Growth Factors'!$O$7,(IF(G154="Oil",'Growth Factors'!$F$7,'Growth Factors'!$L$7)))</f>
        <v>0.14741463403243865</v>
      </c>
      <c r="J154" s="23">
        <f>IF(G154="Mix",'Growth Factors'!$P$7,(IF(G154="Oil",'Growth Factors'!$G$7,'Growth Factors'!$M$7)))</f>
        <v>-9.7846340250338504E-3</v>
      </c>
      <c r="K154" s="23">
        <f>IF(G154="Mix",'Growth Factors'!$N$12,(IF(G154="Oil",'Growth Factors'!$E$12,'Growth Factors'!$K$12)))</f>
        <v>0.12354040091572198</v>
      </c>
      <c r="L154" s="23">
        <f>IF(G154="Mix",'Growth Factors'!$O$12,(IF(G154="Oil",'Growth Factors'!$F$12,'Growth Factors'!$L$12)))</f>
        <v>0.23183776999580308</v>
      </c>
      <c r="M154" s="23">
        <f>IF(G154="Mix",'Growth Factors'!$P$12,(IF(G154="Oil",'Growth Factors'!$G$12,'Growth Factors'!$M$12)))</f>
        <v>2.7241294693957304E-2</v>
      </c>
      <c r="N154" s="24" t="str">
        <f>VLOOKUP(A154,'Part 50 Counties'!$A$2:$B$34,2)</f>
        <v>Yes</v>
      </c>
      <c r="O154" s="25">
        <f>(IF(N154="No",0,(IF(D154="CO2",0,(VLOOKUP(F154,'Rule Reductions'!$C$2:$E$75,2,FALSE))))))</f>
        <v>0.42763413971800224</v>
      </c>
      <c r="P154" s="25">
        <f>(IF(N154="No",0,(IF(D154="CO2",0,(VLOOKUP(F154,'Rule Reductions'!$C$2:$E$75,3,FALSE))))))</f>
        <v>0.42763413971800224</v>
      </c>
      <c r="Q154" s="22">
        <f t="shared" si="12"/>
        <v>0.62363299250088799</v>
      </c>
      <c r="R154" s="22">
        <f t="shared" si="13"/>
        <v>0.65674096410813043</v>
      </c>
      <c r="S154" s="22">
        <f t="shared" si="14"/>
        <v>0.56676546981071474</v>
      </c>
      <c r="T154" s="22">
        <f t="shared" si="15"/>
        <v>0.64307616813170787</v>
      </c>
      <c r="U154" s="22">
        <f t="shared" si="16"/>
        <v>0.70506188495150557</v>
      </c>
      <c r="V154" s="22">
        <f t="shared" si="17"/>
        <v>0.58795784735470003</v>
      </c>
    </row>
    <row r="155" spans="1:22" x14ac:dyDescent="0.25">
      <c r="A155" s="1" t="s">
        <v>39</v>
      </c>
      <c r="B155" s="1" t="s">
        <v>34</v>
      </c>
      <c r="C155" s="1" t="s">
        <v>3</v>
      </c>
      <c r="D155" s="1" t="s">
        <v>24</v>
      </c>
      <c r="E155" s="2">
        <v>538</v>
      </c>
      <c r="F155" s="1" t="s">
        <v>3</v>
      </c>
      <c r="G155" s="1" t="s">
        <v>101</v>
      </c>
      <c r="H155" s="13">
        <f>IF(G155="Mix",'Growth Factors'!$N$7,(IF(G155="Oil",'Growth Factors'!$E$7,'Growth Factors'!$K$7)))</f>
        <v>8.9570562775409979E-2</v>
      </c>
      <c r="I155" s="23">
        <f>IF(G155="Mix",'Growth Factors'!$O$7,(IF(G155="Oil",'Growth Factors'!$F$7,'Growth Factors'!$L$7)))</f>
        <v>0.14741463403243865</v>
      </c>
      <c r="J155" s="23">
        <f>IF(G155="Mix",'Growth Factors'!$P$7,(IF(G155="Oil",'Growth Factors'!$G$7,'Growth Factors'!$M$7)))</f>
        <v>-9.7846340250338504E-3</v>
      </c>
      <c r="K155" s="23">
        <f>IF(G155="Mix",'Growth Factors'!$N$12,(IF(G155="Oil",'Growth Factors'!$E$12,'Growth Factors'!$K$12)))</f>
        <v>0.12354040091572198</v>
      </c>
      <c r="L155" s="23">
        <f>IF(G155="Mix",'Growth Factors'!$O$12,(IF(G155="Oil",'Growth Factors'!$F$12,'Growth Factors'!$L$12)))</f>
        <v>0.23183776999580308</v>
      </c>
      <c r="M155" s="23">
        <f>IF(G155="Mix",'Growth Factors'!$P$12,(IF(G155="Oil",'Growth Factors'!$G$12,'Growth Factors'!$M$12)))</f>
        <v>2.7241294693957304E-2</v>
      </c>
      <c r="N155" s="24" t="str">
        <f>VLOOKUP(A155,'Part 50 Counties'!$A$2:$B$34,2)</f>
        <v>Yes</v>
      </c>
      <c r="O155" s="25">
        <f>(IF(N155="No",0,(IF(D155="CO2",0,(VLOOKUP(F155,'Rule Reductions'!$C$2:$E$75,2,FALSE))))))</f>
        <v>0</v>
      </c>
      <c r="P155" s="25">
        <f>(IF(N155="No",0,(IF(D155="CO2",0,(VLOOKUP(F155,'Rule Reductions'!$C$2:$E$75,3,FALSE))))))</f>
        <v>0</v>
      </c>
      <c r="Q155" s="22">
        <f t="shared" si="12"/>
        <v>586.1889627731706</v>
      </c>
      <c r="R155" s="22">
        <f t="shared" si="13"/>
        <v>617.30907310945202</v>
      </c>
      <c r="S155" s="22">
        <f t="shared" si="14"/>
        <v>532.7358668945318</v>
      </c>
      <c r="T155" s="22">
        <f t="shared" si="15"/>
        <v>604.46473569265845</v>
      </c>
      <c r="U155" s="22">
        <f t="shared" si="16"/>
        <v>662.72872025774211</v>
      </c>
      <c r="V155" s="22">
        <f t="shared" si="17"/>
        <v>552.65581654534901</v>
      </c>
    </row>
    <row r="156" spans="1:22" x14ac:dyDescent="0.25">
      <c r="A156" s="1" t="s">
        <v>39</v>
      </c>
      <c r="B156" s="1" t="s">
        <v>45</v>
      </c>
      <c r="C156" s="1" t="s">
        <v>3</v>
      </c>
      <c r="D156" s="1" t="s">
        <v>23</v>
      </c>
      <c r="E156" s="6">
        <v>1.96992684468523</v>
      </c>
      <c r="F156" s="1" t="s">
        <v>3</v>
      </c>
      <c r="G156" s="1" t="s">
        <v>101</v>
      </c>
      <c r="H156" s="13">
        <f>IF(G156="Mix",'Growth Factors'!$N$7,(IF(G156="Oil",'Growth Factors'!$E$7,'Growth Factors'!$K$7)))</f>
        <v>8.9570562775409979E-2</v>
      </c>
      <c r="I156" s="23">
        <f>IF(G156="Mix",'Growth Factors'!$O$7,(IF(G156="Oil",'Growth Factors'!$F$7,'Growth Factors'!$L$7)))</f>
        <v>0.14741463403243865</v>
      </c>
      <c r="J156" s="23">
        <f>IF(G156="Mix",'Growth Factors'!$P$7,(IF(G156="Oil",'Growth Factors'!$G$7,'Growth Factors'!$M$7)))</f>
        <v>-9.7846340250338504E-3</v>
      </c>
      <c r="K156" s="23">
        <f>IF(G156="Mix",'Growth Factors'!$N$12,(IF(G156="Oil",'Growth Factors'!$E$12,'Growth Factors'!$K$12)))</f>
        <v>0.12354040091572198</v>
      </c>
      <c r="L156" s="23">
        <f>IF(G156="Mix",'Growth Factors'!$O$12,(IF(G156="Oil",'Growth Factors'!$F$12,'Growth Factors'!$L$12)))</f>
        <v>0.23183776999580308</v>
      </c>
      <c r="M156" s="23">
        <f>IF(G156="Mix",'Growth Factors'!$P$12,(IF(G156="Oil",'Growth Factors'!$G$12,'Growth Factors'!$M$12)))</f>
        <v>2.7241294693957304E-2</v>
      </c>
      <c r="N156" s="24" t="str">
        <f>VLOOKUP(A156,'Part 50 Counties'!$A$2:$B$34,2)</f>
        <v>Yes</v>
      </c>
      <c r="O156" s="25">
        <f>(IF(N156="No",0,(IF(D156="CO2",0,(VLOOKUP(F156,'Rule Reductions'!$C$2:$E$75,2,FALSE))))))</f>
        <v>0.42763413971800224</v>
      </c>
      <c r="P156" s="25">
        <f>(IF(N156="No",0,(IF(D156="CO2",0,(VLOOKUP(F156,'Rule Reductions'!$C$2:$E$75,3,FALSE))))))</f>
        <v>0.42763413971800224</v>
      </c>
      <c r="Q156" s="22">
        <f t="shared" si="12"/>
        <v>1.2285113731588821</v>
      </c>
      <c r="R156" s="22">
        <f t="shared" si="13"/>
        <v>1.2937316552010654</v>
      </c>
      <c r="S156" s="22">
        <f t="shared" si="14"/>
        <v>1.1164865136207633</v>
      </c>
      <c r="T156" s="22">
        <f t="shared" si="15"/>
        <v>1.2668130067799639</v>
      </c>
      <c r="U156" s="22">
        <f t="shared" si="16"/>
        <v>1.3889203343303402</v>
      </c>
      <c r="V156" s="22">
        <f t="shared" si="17"/>
        <v>1.1582339470473644</v>
      </c>
    </row>
    <row r="157" spans="1:22" x14ac:dyDescent="0.25">
      <c r="A157" s="1" t="s">
        <v>39</v>
      </c>
      <c r="B157" s="1" t="s">
        <v>45</v>
      </c>
      <c r="C157" s="1" t="s">
        <v>3</v>
      </c>
      <c r="D157" s="1" t="s">
        <v>24</v>
      </c>
      <c r="E157" s="2">
        <v>509.73657846464198</v>
      </c>
      <c r="F157" s="1" t="s">
        <v>3</v>
      </c>
      <c r="G157" s="1" t="s">
        <v>101</v>
      </c>
      <c r="H157" s="13">
        <f>IF(G157="Mix",'Growth Factors'!$N$7,(IF(G157="Oil",'Growth Factors'!$E$7,'Growth Factors'!$K$7)))</f>
        <v>8.9570562775409979E-2</v>
      </c>
      <c r="I157" s="23">
        <f>IF(G157="Mix",'Growth Factors'!$O$7,(IF(G157="Oil",'Growth Factors'!$F$7,'Growth Factors'!$L$7)))</f>
        <v>0.14741463403243865</v>
      </c>
      <c r="J157" s="23">
        <f>IF(G157="Mix",'Growth Factors'!$P$7,(IF(G157="Oil",'Growth Factors'!$G$7,'Growth Factors'!$M$7)))</f>
        <v>-9.7846340250338504E-3</v>
      </c>
      <c r="K157" s="23">
        <f>IF(G157="Mix",'Growth Factors'!$N$12,(IF(G157="Oil",'Growth Factors'!$E$12,'Growth Factors'!$K$12)))</f>
        <v>0.12354040091572198</v>
      </c>
      <c r="L157" s="23">
        <f>IF(G157="Mix",'Growth Factors'!$O$12,(IF(G157="Oil",'Growth Factors'!$F$12,'Growth Factors'!$L$12)))</f>
        <v>0.23183776999580308</v>
      </c>
      <c r="M157" s="23">
        <f>IF(G157="Mix",'Growth Factors'!$P$12,(IF(G157="Oil",'Growth Factors'!$G$12,'Growth Factors'!$M$12)))</f>
        <v>2.7241294693957304E-2</v>
      </c>
      <c r="N157" s="24" t="str">
        <f>VLOOKUP(A157,'Part 50 Counties'!$A$2:$B$34,2)</f>
        <v>Yes</v>
      </c>
      <c r="O157" s="25">
        <f>(IF(N157="No",0,(IF(D157="CO2",0,(VLOOKUP(F157,'Rule Reductions'!$C$2:$E$75,2,FALSE))))))</f>
        <v>0</v>
      </c>
      <c r="P157" s="25">
        <f>(IF(N157="No",0,(IF(D157="CO2",0,(VLOOKUP(F157,'Rule Reductions'!$C$2:$E$75,3,FALSE))))))</f>
        <v>0</v>
      </c>
      <c r="Q157" s="22">
        <f t="shared" si="12"/>
        <v>555.39397066493189</v>
      </c>
      <c r="R157" s="22">
        <f t="shared" si="13"/>
        <v>584.87920963195461</v>
      </c>
      <c r="S157" s="22">
        <f t="shared" si="14"/>
        <v>504.74899259519253</v>
      </c>
      <c r="T157" s="22">
        <f t="shared" si="15"/>
        <v>572.70963972957225</v>
      </c>
      <c r="U157" s="22">
        <f t="shared" si="16"/>
        <v>627.91277010117528</v>
      </c>
      <c r="V157" s="22">
        <f t="shared" si="17"/>
        <v>523.62246281488683</v>
      </c>
    </row>
    <row r="158" spans="1:22" x14ac:dyDescent="0.25">
      <c r="A158" s="1" t="s">
        <v>46</v>
      </c>
      <c r="B158" s="1" t="s">
        <v>16</v>
      </c>
      <c r="C158" s="1" t="s">
        <v>3</v>
      </c>
      <c r="D158" s="1" t="s">
        <v>23</v>
      </c>
      <c r="E158" s="7">
        <v>2.4905660377358502E-2</v>
      </c>
      <c r="F158" s="1" t="s">
        <v>3</v>
      </c>
      <c r="G158" s="1" t="s">
        <v>101</v>
      </c>
      <c r="H158" s="13">
        <f>IF(G158="Mix",'Growth Factors'!$N$7,(IF(G158="Oil",'Growth Factors'!$E$7,'Growth Factors'!$K$7)))</f>
        <v>8.9570562775409979E-2</v>
      </c>
      <c r="I158" s="23">
        <f>IF(G158="Mix",'Growth Factors'!$O$7,(IF(G158="Oil",'Growth Factors'!$F$7,'Growth Factors'!$L$7)))</f>
        <v>0.14741463403243865</v>
      </c>
      <c r="J158" s="23">
        <f>IF(G158="Mix",'Growth Factors'!$P$7,(IF(G158="Oil",'Growth Factors'!$G$7,'Growth Factors'!$M$7)))</f>
        <v>-9.7846340250338504E-3</v>
      </c>
      <c r="K158" s="23">
        <f>IF(G158="Mix",'Growth Factors'!$N$12,(IF(G158="Oil",'Growth Factors'!$E$12,'Growth Factors'!$K$12)))</f>
        <v>0.12354040091572198</v>
      </c>
      <c r="L158" s="23">
        <f>IF(G158="Mix",'Growth Factors'!$O$12,(IF(G158="Oil",'Growth Factors'!$F$12,'Growth Factors'!$L$12)))</f>
        <v>0.23183776999580308</v>
      </c>
      <c r="M158" s="23">
        <f>IF(G158="Mix",'Growth Factors'!$P$12,(IF(G158="Oil",'Growth Factors'!$G$12,'Growth Factors'!$M$12)))</f>
        <v>2.7241294693957304E-2</v>
      </c>
      <c r="N158" s="24" t="str">
        <f>VLOOKUP(A158,'Part 50 Counties'!$A$2:$B$34,2)</f>
        <v>No</v>
      </c>
      <c r="O158" s="25">
        <f>(IF(N158="No",0,(IF(D158="CO2",0,(VLOOKUP(F158,'Rule Reductions'!$C$2:$E$75,2,FALSE))))))</f>
        <v>0</v>
      </c>
      <c r="P158" s="25">
        <f>(IF(N158="No",0,(IF(D158="CO2",0,(VLOOKUP(F158,'Rule Reductions'!$C$2:$E$75,3,FALSE))))))</f>
        <v>0</v>
      </c>
      <c r="Q158" s="22">
        <f t="shared" si="12"/>
        <v>2.7136474393651733E-2</v>
      </c>
      <c r="R158" s="22">
        <f t="shared" si="13"/>
        <v>2.8577119187223013E-2</v>
      </c>
      <c r="S158" s="22">
        <f t="shared" si="14"/>
        <v>2.4661967605414264E-2</v>
      </c>
      <c r="T158" s="22">
        <f t="shared" si="15"/>
        <v>2.798251564544818E-2</v>
      </c>
      <c r="U158" s="22">
        <f t="shared" si="16"/>
        <v>3.067973313951813E-2</v>
      </c>
      <c r="V158" s="22">
        <f t="shared" si="17"/>
        <v>2.5584122811245742E-2</v>
      </c>
    </row>
    <row r="159" spans="1:22" x14ac:dyDescent="0.25">
      <c r="A159" s="1" t="s">
        <v>46</v>
      </c>
      <c r="B159" s="1" t="s">
        <v>16</v>
      </c>
      <c r="C159" s="1" t="s">
        <v>3</v>
      </c>
      <c r="D159" s="1" t="s">
        <v>24</v>
      </c>
      <c r="E159" s="2">
        <v>10.100324691577599</v>
      </c>
      <c r="F159" s="1" t="s">
        <v>3</v>
      </c>
      <c r="G159" s="1" t="s">
        <v>101</v>
      </c>
      <c r="H159" s="13">
        <f>IF(G159="Mix",'Growth Factors'!$N$7,(IF(G159="Oil",'Growth Factors'!$E$7,'Growth Factors'!$K$7)))</f>
        <v>8.9570562775409979E-2</v>
      </c>
      <c r="I159" s="23">
        <f>IF(G159="Mix",'Growth Factors'!$O$7,(IF(G159="Oil",'Growth Factors'!$F$7,'Growth Factors'!$L$7)))</f>
        <v>0.14741463403243865</v>
      </c>
      <c r="J159" s="23">
        <f>IF(G159="Mix",'Growth Factors'!$P$7,(IF(G159="Oil",'Growth Factors'!$G$7,'Growth Factors'!$M$7)))</f>
        <v>-9.7846340250338504E-3</v>
      </c>
      <c r="K159" s="23">
        <f>IF(G159="Mix",'Growth Factors'!$N$12,(IF(G159="Oil",'Growth Factors'!$E$12,'Growth Factors'!$K$12)))</f>
        <v>0.12354040091572198</v>
      </c>
      <c r="L159" s="23">
        <f>IF(G159="Mix",'Growth Factors'!$O$12,(IF(G159="Oil",'Growth Factors'!$F$12,'Growth Factors'!$L$12)))</f>
        <v>0.23183776999580308</v>
      </c>
      <c r="M159" s="23">
        <f>IF(G159="Mix",'Growth Factors'!$P$12,(IF(G159="Oil",'Growth Factors'!$G$12,'Growth Factors'!$M$12)))</f>
        <v>2.7241294693957304E-2</v>
      </c>
      <c r="N159" s="24" t="str">
        <f>VLOOKUP(A159,'Part 50 Counties'!$A$2:$B$34,2)</f>
        <v>No</v>
      </c>
      <c r="O159" s="25">
        <f>(IF(N159="No",0,(IF(D159="CO2",0,(VLOOKUP(F159,'Rule Reductions'!$C$2:$E$75,2,FALSE))))))</f>
        <v>0</v>
      </c>
      <c r="P159" s="25">
        <f>(IF(N159="No",0,(IF(D159="CO2",0,(VLOOKUP(F159,'Rule Reductions'!$C$2:$E$75,3,FALSE))))))</f>
        <v>0</v>
      </c>
      <c r="Q159" s="22">
        <f t="shared" si="12"/>
        <v>11.005016458416573</v>
      </c>
      <c r="R159" s="22">
        <f t="shared" si="13"/>
        <v>11.589260359595315</v>
      </c>
      <c r="S159" s="22">
        <f t="shared" si="14"/>
        <v>10.0014967109365</v>
      </c>
      <c r="T159" s="22">
        <f t="shared" si="15"/>
        <v>11.348122853354061</v>
      </c>
      <c r="U159" s="22">
        <f t="shared" si="16"/>
        <v>12.441961444306498</v>
      </c>
      <c r="V159" s="22">
        <f t="shared" si="17"/>
        <v>10.375470613005518</v>
      </c>
    </row>
    <row r="160" spans="1:22" x14ac:dyDescent="0.25">
      <c r="A160" s="1" t="s">
        <v>46</v>
      </c>
      <c r="B160" s="1" t="s">
        <v>45</v>
      </c>
      <c r="C160" s="1" t="s">
        <v>3</v>
      </c>
      <c r="D160" s="1" t="s">
        <v>23</v>
      </c>
      <c r="E160" s="2">
        <v>13.833054000000001</v>
      </c>
      <c r="F160" s="1" t="s">
        <v>3</v>
      </c>
      <c r="G160" s="1" t="s">
        <v>101</v>
      </c>
      <c r="H160" s="13">
        <f>IF(G160="Mix",'Growth Factors'!$N$7,(IF(G160="Oil",'Growth Factors'!$E$7,'Growth Factors'!$K$7)))</f>
        <v>8.9570562775409979E-2</v>
      </c>
      <c r="I160" s="23">
        <f>IF(G160="Mix",'Growth Factors'!$O$7,(IF(G160="Oil",'Growth Factors'!$F$7,'Growth Factors'!$L$7)))</f>
        <v>0.14741463403243865</v>
      </c>
      <c r="J160" s="23">
        <f>IF(G160="Mix",'Growth Factors'!$P$7,(IF(G160="Oil",'Growth Factors'!$G$7,'Growth Factors'!$M$7)))</f>
        <v>-9.7846340250338504E-3</v>
      </c>
      <c r="K160" s="23">
        <f>IF(G160="Mix",'Growth Factors'!$N$12,(IF(G160="Oil",'Growth Factors'!$E$12,'Growth Factors'!$K$12)))</f>
        <v>0.12354040091572198</v>
      </c>
      <c r="L160" s="23">
        <f>IF(G160="Mix",'Growth Factors'!$O$12,(IF(G160="Oil",'Growth Factors'!$F$12,'Growth Factors'!$L$12)))</f>
        <v>0.23183776999580308</v>
      </c>
      <c r="M160" s="23">
        <f>IF(G160="Mix",'Growth Factors'!$P$12,(IF(G160="Oil",'Growth Factors'!$G$12,'Growth Factors'!$M$12)))</f>
        <v>2.7241294693957304E-2</v>
      </c>
      <c r="N160" s="24" t="str">
        <f>VLOOKUP(A160,'Part 50 Counties'!$A$2:$B$34,2)</f>
        <v>No</v>
      </c>
      <c r="O160" s="25">
        <f>(IF(N160="No",0,(IF(D160="CO2",0,(VLOOKUP(F160,'Rule Reductions'!$C$2:$E$75,2,FALSE))))))</f>
        <v>0</v>
      </c>
      <c r="P160" s="25">
        <f>(IF(N160="No",0,(IF(D160="CO2",0,(VLOOKUP(F160,'Rule Reductions'!$C$2:$E$75,3,FALSE))))))</f>
        <v>0</v>
      </c>
      <c r="Q160" s="22">
        <f t="shared" si="12"/>
        <v>15.072088431682637</v>
      </c>
      <c r="R160" s="22">
        <f t="shared" si="13"/>
        <v>15.872248592960963</v>
      </c>
      <c r="S160" s="22">
        <f t="shared" si="14"/>
        <v>13.697702629161471</v>
      </c>
      <c r="T160" s="22">
        <f t="shared" si="15"/>
        <v>15.541995037048832</v>
      </c>
      <c r="U160" s="22">
        <f t="shared" si="16"/>
        <v>17.040078391591525</v>
      </c>
      <c r="V160" s="22">
        <f t="shared" si="17"/>
        <v>14.209884300531426</v>
      </c>
    </row>
    <row r="161" spans="1:22" x14ac:dyDescent="0.25">
      <c r="A161" s="1" t="s">
        <v>46</v>
      </c>
      <c r="B161" s="1" t="s">
        <v>45</v>
      </c>
      <c r="C161" s="1" t="s">
        <v>3</v>
      </c>
      <c r="D161" s="1" t="s">
        <v>24</v>
      </c>
      <c r="E161" s="6">
        <v>9.2220359999999992</v>
      </c>
      <c r="F161" s="1" t="s">
        <v>3</v>
      </c>
      <c r="G161" s="1" t="s">
        <v>101</v>
      </c>
      <c r="H161" s="13">
        <f>IF(G161="Mix",'Growth Factors'!$N$7,(IF(G161="Oil",'Growth Factors'!$E$7,'Growth Factors'!$K$7)))</f>
        <v>8.9570562775409979E-2</v>
      </c>
      <c r="I161" s="23">
        <f>IF(G161="Mix",'Growth Factors'!$O$7,(IF(G161="Oil",'Growth Factors'!$F$7,'Growth Factors'!$L$7)))</f>
        <v>0.14741463403243865</v>
      </c>
      <c r="J161" s="23">
        <f>IF(G161="Mix",'Growth Factors'!$P$7,(IF(G161="Oil",'Growth Factors'!$G$7,'Growth Factors'!$M$7)))</f>
        <v>-9.7846340250338504E-3</v>
      </c>
      <c r="K161" s="23">
        <f>IF(G161="Mix",'Growth Factors'!$N$12,(IF(G161="Oil",'Growth Factors'!$E$12,'Growth Factors'!$K$12)))</f>
        <v>0.12354040091572198</v>
      </c>
      <c r="L161" s="23">
        <f>IF(G161="Mix",'Growth Factors'!$O$12,(IF(G161="Oil",'Growth Factors'!$F$12,'Growth Factors'!$L$12)))</f>
        <v>0.23183776999580308</v>
      </c>
      <c r="M161" s="23">
        <f>IF(G161="Mix",'Growth Factors'!$P$12,(IF(G161="Oil",'Growth Factors'!$G$12,'Growth Factors'!$M$12)))</f>
        <v>2.7241294693957304E-2</v>
      </c>
      <c r="N161" s="24" t="str">
        <f>VLOOKUP(A161,'Part 50 Counties'!$A$2:$B$34,2)</f>
        <v>No</v>
      </c>
      <c r="O161" s="25">
        <f>(IF(N161="No",0,(IF(D161="CO2",0,(VLOOKUP(F161,'Rule Reductions'!$C$2:$E$75,2,FALSE))))))</f>
        <v>0</v>
      </c>
      <c r="P161" s="25">
        <f>(IF(N161="No",0,(IF(D161="CO2",0,(VLOOKUP(F161,'Rule Reductions'!$C$2:$E$75,3,FALSE))))))</f>
        <v>0</v>
      </c>
      <c r="Q161" s="22">
        <f t="shared" si="12"/>
        <v>10.04805895445509</v>
      </c>
      <c r="R161" s="22">
        <f t="shared" si="13"/>
        <v>10.581499061973973</v>
      </c>
      <c r="S161" s="22">
        <f t="shared" si="14"/>
        <v>9.1318017527743116</v>
      </c>
      <c r="T161" s="22">
        <f t="shared" si="15"/>
        <v>10.361330024699219</v>
      </c>
      <c r="U161" s="22">
        <f t="shared" si="16"/>
        <v>11.360052261061016</v>
      </c>
      <c r="V161" s="22">
        <f t="shared" si="17"/>
        <v>9.4732562003542817</v>
      </c>
    </row>
    <row r="162" spans="1:22" x14ac:dyDescent="0.25">
      <c r="A162" s="1" t="s">
        <v>40</v>
      </c>
      <c r="B162" s="1" t="s">
        <v>16</v>
      </c>
      <c r="C162" s="1" t="s">
        <v>3</v>
      </c>
      <c r="D162" s="1" t="s">
        <v>23</v>
      </c>
      <c r="E162" s="6">
        <v>2.4222708913996298</v>
      </c>
      <c r="F162" s="1" t="s">
        <v>3</v>
      </c>
      <c r="G162" s="1" t="s">
        <v>101</v>
      </c>
      <c r="H162" s="13">
        <f>IF(G162="Mix",'Growth Factors'!$N$7,(IF(G162="Oil",'Growth Factors'!$E$7,'Growth Factors'!$K$7)))</f>
        <v>8.9570562775409979E-2</v>
      </c>
      <c r="I162" s="23">
        <f>IF(G162="Mix",'Growth Factors'!$O$7,(IF(G162="Oil",'Growth Factors'!$F$7,'Growth Factors'!$L$7)))</f>
        <v>0.14741463403243865</v>
      </c>
      <c r="J162" s="23">
        <f>IF(G162="Mix",'Growth Factors'!$P$7,(IF(G162="Oil",'Growth Factors'!$G$7,'Growth Factors'!$M$7)))</f>
        <v>-9.7846340250338504E-3</v>
      </c>
      <c r="K162" s="23">
        <f>IF(G162="Mix",'Growth Factors'!$N$12,(IF(G162="Oil",'Growth Factors'!$E$12,'Growth Factors'!$K$12)))</f>
        <v>0.12354040091572198</v>
      </c>
      <c r="L162" s="23">
        <f>IF(G162="Mix",'Growth Factors'!$O$12,(IF(G162="Oil",'Growth Factors'!$F$12,'Growth Factors'!$L$12)))</f>
        <v>0.23183776999580308</v>
      </c>
      <c r="M162" s="23">
        <f>IF(G162="Mix",'Growth Factors'!$P$12,(IF(G162="Oil",'Growth Factors'!$G$12,'Growth Factors'!$M$12)))</f>
        <v>2.7241294693957304E-2</v>
      </c>
      <c r="N162" s="24" t="str">
        <f>VLOOKUP(A162,'Part 50 Counties'!$A$2:$B$34,2)</f>
        <v>Yes</v>
      </c>
      <c r="O162" s="25">
        <f>(IF(N162="No",0,(IF(D162="CO2",0,(VLOOKUP(F162,'Rule Reductions'!$C$2:$E$75,2,FALSE))))))</f>
        <v>0.42763413971800224</v>
      </c>
      <c r="P162" s="25">
        <f>(IF(N162="No",0,(IF(D162="CO2",0,(VLOOKUP(F162,'Rule Reductions'!$C$2:$E$75,3,FALSE))))))</f>
        <v>0.42763413971800224</v>
      </c>
      <c r="Q162" s="22">
        <f t="shared" si="12"/>
        <v>1.5106080446513446</v>
      </c>
      <c r="R162" s="22">
        <f t="shared" si="13"/>
        <v>1.5908045205488532</v>
      </c>
      <c r="S162" s="22">
        <f t="shared" si="14"/>
        <v>1.37285949977293</v>
      </c>
      <c r="T162" s="22">
        <f t="shared" si="15"/>
        <v>1.5577046830182502</v>
      </c>
      <c r="U162" s="22">
        <f t="shared" si="16"/>
        <v>1.7078508805533867</v>
      </c>
      <c r="V162" s="22">
        <f t="shared" si="17"/>
        <v>1.4241931790172768</v>
      </c>
    </row>
    <row r="163" spans="1:22" x14ac:dyDescent="0.25">
      <c r="A163" s="1" t="s">
        <v>40</v>
      </c>
      <c r="B163" s="1" t="s">
        <v>16</v>
      </c>
      <c r="C163" s="1" t="s">
        <v>3</v>
      </c>
      <c r="D163" s="1" t="s">
        <v>24</v>
      </c>
      <c r="E163" s="2">
        <v>16484.141361141199</v>
      </c>
      <c r="F163" s="1" t="s">
        <v>3</v>
      </c>
      <c r="G163" s="1" t="s">
        <v>101</v>
      </c>
      <c r="H163" s="13">
        <f>IF(G163="Mix",'Growth Factors'!$N$7,(IF(G163="Oil",'Growth Factors'!$E$7,'Growth Factors'!$K$7)))</f>
        <v>8.9570562775409979E-2</v>
      </c>
      <c r="I163" s="23">
        <f>IF(G163="Mix",'Growth Factors'!$O$7,(IF(G163="Oil",'Growth Factors'!$F$7,'Growth Factors'!$L$7)))</f>
        <v>0.14741463403243865</v>
      </c>
      <c r="J163" s="23">
        <f>IF(G163="Mix",'Growth Factors'!$P$7,(IF(G163="Oil",'Growth Factors'!$G$7,'Growth Factors'!$M$7)))</f>
        <v>-9.7846340250338504E-3</v>
      </c>
      <c r="K163" s="23">
        <f>IF(G163="Mix",'Growth Factors'!$N$12,(IF(G163="Oil",'Growth Factors'!$E$12,'Growth Factors'!$K$12)))</f>
        <v>0.12354040091572198</v>
      </c>
      <c r="L163" s="23">
        <f>IF(G163="Mix",'Growth Factors'!$O$12,(IF(G163="Oil",'Growth Factors'!$F$12,'Growth Factors'!$L$12)))</f>
        <v>0.23183776999580308</v>
      </c>
      <c r="M163" s="23">
        <f>IF(G163="Mix",'Growth Factors'!$P$12,(IF(G163="Oil",'Growth Factors'!$G$12,'Growth Factors'!$M$12)))</f>
        <v>2.7241294693957304E-2</v>
      </c>
      <c r="N163" s="24" t="str">
        <f>VLOOKUP(A163,'Part 50 Counties'!$A$2:$B$34,2)</f>
        <v>Yes</v>
      </c>
      <c r="O163" s="25">
        <f>(IF(N163="No",0,(IF(D163="CO2",0,(VLOOKUP(F163,'Rule Reductions'!$C$2:$E$75,2,FALSE))))))</f>
        <v>0</v>
      </c>
      <c r="P163" s="25">
        <f>(IF(N163="No",0,(IF(D163="CO2",0,(VLOOKUP(F163,'Rule Reductions'!$C$2:$E$75,3,FALSE))))))</f>
        <v>0</v>
      </c>
      <c r="Q163" s="22">
        <f t="shared" si="12"/>
        <v>17960.635179728029</v>
      </c>
      <c r="R163" s="22">
        <f t="shared" si="13"/>
        <v>18914.145027232815</v>
      </c>
      <c r="S163" s="22">
        <f t="shared" si="14"/>
        <v>16322.85007070551</v>
      </c>
      <c r="T163" s="22">
        <f t="shared" si="15"/>
        <v>18520.598793648016</v>
      </c>
      <c r="U163" s="22">
        <f t="shared" si="16"/>
        <v>20305.787934603759</v>
      </c>
      <c r="V163" s="22">
        <f t="shared" si="17"/>
        <v>16933.190713736898</v>
      </c>
    </row>
    <row r="164" spans="1:22" x14ac:dyDescent="0.25">
      <c r="A164" s="1" t="s">
        <v>40</v>
      </c>
      <c r="B164" s="1" t="s">
        <v>34</v>
      </c>
      <c r="C164" s="1" t="s">
        <v>3</v>
      </c>
      <c r="D164" s="1" t="s">
        <v>23</v>
      </c>
      <c r="E164" s="2">
        <v>24.668230000000001</v>
      </c>
      <c r="F164" s="1" t="s">
        <v>3</v>
      </c>
      <c r="G164" s="1" t="s">
        <v>101</v>
      </c>
      <c r="H164" s="13">
        <f>IF(G164="Mix",'Growth Factors'!$N$7,(IF(G164="Oil",'Growth Factors'!$E$7,'Growth Factors'!$K$7)))</f>
        <v>8.9570562775409979E-2</v>
      </c>
      <c r="I164" s="23">
        <f>IF(G164="Mix",'Growth Factors'!$O$7,(IF(G164="Oil",'Growth Factors'!$F$7,'Growth Factors'!$L$7)))</f>
        <v>0.14741463403243865</v>
      </c>
      <c r="J164" s="23">
        <f>IF(G164="Mix",'Growth Factors'!$P$7,(IF(G164="Oil",'Growth Factors'!$G$7,'Growth Factors'!$M$7)))</f>
        <v>-9.7846340250338504E-3</v>
      </c>
      <c r="K164" s="23">
        <f>IF(G164="Mix",'Growth Factors'!$N$12,(IF(G164="Oil",'Growth Factors'!$E$12,'Growth Factors'!$K$12)))</f>
        <v>0.12354040091572198</v>
      </c>
      <c r="L164" s="23">
        <f>IF(G164="Mix",'Growth Factors'!$O$12,(IF(G164="Oil",'Growth Factors'!$F$12,'Growth Factors'!$L$12)))</f>
        <v>0.23183776999580308</v>
      </c>
      <c r="M164" s="23">
        <f>IF(G164="Mix",'Growth Factors'!$P$12,(IF(G164="Oil",'Growth Factors'!$G$12,'Growth Factors'!$M$12)))</f>
        <v>2.7241294693957304E-2</v>
      </c>
      <c r="N164" s="24" t="str">
        <f>VLOOKUP(A164,'Part 50 Counties'!$A$2:$B$34,2)</f>
        <v>Yes</v>
      </c>
      <c r="O164" s="25">
        <f>(IF(N164="No",0,(IF(D164="CO2",0,(VLOOKUP(F164,'Rule Reductions'!$C$2:$E$75,2,FALSE))))))</f>
        <v>0.42763413971800224</v>
      </c>
      <c r="P164" s="25">
        <f>(IF(N164="No",0,(IF(D164="CO2",0,(VLOOKUP(F164,'Rule Reductions'!$C$2:$E$75,3,FALSE))))))</f>
        <v>0.42763413971800224</v>
      </c>
      <c r="Q164" s="22">
        <f t="shared" si="12"/>
        <v>15.38392209460018</v>
      </c>
      <c r="R164" s="22">
        <f t="shared" si="13"/>
        <v>16.200637153041107</v>
      </c>
      <c r="S164" s="22">
        <f t="shared" si="14"/>
        <v>13.981100965348769</v>
      </c>
      <c r="T164" s="22">
        <f t="shared" si="15"/>
        <v>15.863550822991641</v>
      </c>
      <c r="U164" s="22">
        <f t="shared" si="16"/>
        <v>17.39262874221728</v>
      </c>
      <c r="V164" s="22">
        <f t="shared" si="17"/>
        <v>14.503879408850633</v>
      </c>
    </row>
    <row r="165" spans="1:22" x14ac:dyDescent="0.25">
      <c r="A165" s="1" t="s">
        <v>40</v>
      </c>
      <c r="B165" s="1" t="s">
        <v>34</v>
      </c>
      <c r="C165" s="1" t="s">
        <v>3</v>
      </c>
      <c r="D165" s="1" t="s">
        <v>24</v>
      </c>
      <c r="E165" s="2">
        <v>10578.899600000001</v>
      </c>
      <c r="F165" s="1" t="s">
        <v>3</v>
      </c>
      <c r="G165" s="1" t="s">
        <v>101</v>
      </c>
      <c r="H165" s="13">
        <f>IF(G165="Mix",'Growth Factors'!$N$7,(IF(G165="Oil",'Growth Factors'!$E$7,'Growth Factors'!$K$7)))</f>
        <v>8.9570562775409979E-2</v>
      </c>
      <c r="I165" s="23">
        <f>IF(G165="Mix",'Growth Factors'!$O$7,(IF(G165="Oil",'Growth Factors'!$F$7,'Growth Factors'!$L$7)))</f>
        <v>0.14741463403243865</v>
      </c>
      <c r="J165" s="23">
        <f>IF(G165="Mix",'Growth Factors'!$P$7,(IF(G165="Oil",'Growth Factors'!$G$7,'Growth Factors'!$M$7)))</f>
        <v>-9.7846340250338504E-3</v>
      </c>
      <c r="K165" s="23">
        <f>IF(G165="Mix",'Growth Factors'!$N$12,(IF(G165="Oil",'Growth Factors'!$E$12,'Growth Factors'!$K$12)))</f>
        <v>0.12354040091572198</v>
      </c>
      <c r="L165" s="23">
        <f>IF(G165="Mix",'Growth Factors'!$O$12,(IF(G165="Oil",'Growth Factors'!$F$12,'Growth Factors'!$L$12)))</f>
        <v>0.23183776999580308</v>
      </c>
      <c r="M165" s="23">
        <f>IF(G165="Mix",'Growth Factors'!$P$12,(IF(G165="Oil",'Growth Factors'!$G$12,'Growth Factors'!$M$12)))</f>
        <v>2.7241294693957304E-2</v>
      </c>
      <c r="N165" s="24" t="str">
        <f>VLOOKUP(A165,'Part 50 Counties'!$A$2:$B$34,2)</f>
        <v>Yes</v>
      </c>
      <c r="O165" s="25">
        <f>(IF(N165="No",0,(IF(D165="CO2",0,(VLOOKUP(F165,'Rule Reductions'!$C$2:$E$75,2,FALSE))))))</f>
        <v>0</v>
      </c>
      <c r="P165" s="25">
        <f>(IF(N165="No",0,(IF(D165="CO2",0,(VLOOKUP(F165,'Rule Reductions'!$C$2:$E$75,3,FALSE))))))</f>
        <v>0</v>
      </c>
      <c r="Q165" s="22">
        <f t="shared" si="12"/>
        <v>11526.45759071656</v>
      </c>
      <c r="R165" s="22">
        <f t="shared" si="13"/>
        <v>12138.384212999914</v>
      </c>
      <c r="S165" s="22">
        <f t="shared" si="14"/>
        <v>10475.388939026425</v>
      </c>
      <c r="T165" s="22">
        <f t="shared" si="15"/>
        <v>11885.821097831171</v>
      </c>
      <c r="U165" s="22">
        <f t="shared" si="16"/>
        <v>13031.488092273496</v>
      </c>
      <c r="V165" s="22">
        <f t="shared" si="17"/>
        <v>10867.082521541388</v>
      </c>
    </row>
    <row r="166" spans="1:22" x14ac:dyDescent="0.25">
      <c r="A166" s="1" t="s">
        <v>40</v>
      </c>
      <c r="B166" s="1" t="s">
        <v>45</v>
      </c>
      <c r="C166" s="1" t="s">
        <v>3</v>
      </c>
      <c r="D166" s="1" t="s">
        <v>23</v>
      </c>
      <c r="E166" s="2">
        <v>280.96732571428402</v>
      </c>
      <c r="F166" s="1" t="s">
        <v>3</v>
      </c>
      <c r="G166" s="1" t="s">
        <v>101</v>
      </c>
      <c r="H166" s="13">
        <f>IF(G166="Mix",'Growth Factors'!$N$7,(IF(G166="Oil",'Growth Factors'!$E$7,'Growth Factors'!$K$7)))</f>
        <v>8.9570562775409979E-2</v>
      </c>
      <c r="I166" s="23">
        <f>IF(G166="Mix",'Growth Factors'!$O$7,(IF(G166="Oil",'Growth Factors'!$F$7,'Growth Factors'!$L$7)))</f>
        <v>0.14741463403243865</v>
      </c>
      <c r="J166" s="23">
        <f>IF(G166="Mix",'Growth Factors'!$P$7,(IF(G166="Oil",'Growth Factors'!$G$7,'Growth Factors'!$M$7)))</f>
        <v>-9.7846340250338504E-3</v>
      </c>
      <c r="K166" s="23">
        <f>IF(G166="Mix",'Growth Factors'!$N$12,(IF(G166="Oil",'Growth Factors'!$E$12,'Growth Factors'!$K$12)))</f>
        <v>0.12354040091572198</v>
      </c>
      <c r="L166" s="23">
        <f>IF(G166="Mix",'Growth Factors'!$O$12,(IF(G166="Oil",'Growth Factors'!$F$12,'Growth Factors'!$L$12)))</f>
        <v>0.23183776999580308</v>
      </c>
      <c r="M166" s="23">
        <f>IF(G166="Mix",'Growth Factors'!$P$12,(IF(G166="Oil",'Growth Factors'!$G$12,'Growth Factors'!$M$12)))</f>
        <v>2.7241294693957304E-2</v>
      </c>
      <c r="N166" s="24" t="str">
        <f>VLOOKUP(A166,'Part 50 Counties'!$A$2:$B$34,2)</f>
        <v>Yes</v>
      </c>
      <c r="O166" s="25">
        <f>(IF(N166="No",0,(IF(D166="CO2",0,(VLOOKUP(F166,'Rule Reductions'!$C$2:$E$75,2,FALSE))))))</f>
        <v>0.42763413971800224</v>
      </c>
      <c r="P166" s="25">
        <f>(IF(N166="No",0,(IF(D166="CO2",0,(VLOOKUP(F166,'Rule Reductions'!$C$2:$E$75,3,FALSE))))))</f>
        <v>0.42763413971800224</v>
      </c>
      <c r="Q166" s="22">
        <f t="shared" si="12"/>
        <v>175.22049413017064</v>
      </c>
      <c r="R166" s="22">
        <f t="shared" si="13"/>
        <v>184.52275237248199</v>
      </c>
      <c r="S166" s="22">
        <f t="shared" si="14"/>
        <v>159.24257835991631</v>
      </c>
      <c r="T166" s="22">
        <f t="shared" si="15"/>
        <v>180.68339119055523</v>
      </c>
      <c r="U166" s="22">
        <f t="shared" si="16"/>
        <v>198.09935227789671</v>
      </c>
      <c r="V166" s="22">
        <f t="shared" si="17"/>
        <v>165.19694400397731</v>
      </c>
    </row>
    <row r="167" spans="1:22" x14ac:dyDescent="0.25">
      <c r="A167" s="1" t="s">
        <v>40</v>
      </c>
      <c r="B167" s="1" t="s">
        <v>45</v>
      </c>
      <c r="C167" s="1" t="s">
        <v>3</v>
      </c>
      <c r="D167" s="1" t="s">
        <v>24</v>
      </c>
      <c r="E167" s="2">
        <v>73394.567695164602</v>
      </c>
      <c r="F167" s="1" t="s">
        <v>3</v>
      </c>
      <c r="G167" s="1" t="s">
        <v>101</v>
      </c>
      <c r="H167" s="13">
        <f>IF(G167="Mix",'Growth Factors'!$N$7,(IF(G167="Oil",'Growth Factors'!$E$7,'Growth Factors'!$K$7)))</f>
        <v>8.9570562775409979E-2</v>
      </c>
      <c r="I167" s="23">
        <f>IF(G167="Mix",'Growth Factors'!$O$7,(IF(G167="Oil",'Growth Factors'!$F$7,'Growth Factors'!$L$7)))</f>
        <v>0.14741463403243865</v>
      </c>
      <c r="J167" s="23">
        <f>IF(G167="Mix",'Growth Factors'!$P$7,(IF(G167="Oil",'Growth Factors'!$G$7,'Growth Factors'!$M$7)))</f>
        <v>-9.7846340250338504E-3</v>
      </c>
      <c r="K167" s="23">
        <f>IF(G167="Mix",'Growth Factors'!$N$12,(IF(G167="Oil",'Growth Factors'!$E$12,'Growth Factors'!$K$12)))</f>
        <v>0.12354040091572198</v>
      </c>
      <c r="L167" s="23">
        <f>IF(G167="Mix",'Growth Factors'!$O$12,(IF(G167="Oil",'Growth Factors'!$F$12,'Growth Factors'!$L$12)))</f>
        <v>0.23183776999580308</v>
      </c>
      <c r="M167" s="23">
        <f>IF(G167="Mix",'Growth Factors'!$P$12,(IF(G167="Oil",'Growth Factors'!$G$12,'Growth Factors'!$M$12)))</f>
        <v>2.7241294693957304E-2</v>
      </c>
      <c r="N167" s="24" t="str">
        <f>VLOOKUP(A167,'Part 50 Counties'!$A$2:$B$34,2)</f>
        <v>Yes</v>
      </c>
      <c r="O167" s="25">
        <f>(IF(N167="No",0,(IF(D167="CO2",0,(VLOOKUP(F167,'Rule Reductions'!$C$2:$E$75,2,FALSE))))))</f>
        <v>0</v>
      </c>
      <c r="P167" s="25">
        <f>(IF(N167="No",0,(IF(D167="CO2",0,(VLOOKUP(F167,'Rule Reductions'!$C$2:$E$75,3,FALSE))))))</f>
        <v>0</v>
      </c>
      <c r="Q167" s="22">
        <f t="shared" si="12"/>
        <v>79968.560428278419</v>
      </c>
      <c r="R167" s="22">
        <f t="shared" si="13"/>
        <v>84214.001031916341</v>
      </c>
      <c r="S167" s="22">
        <f t="shared" si="14"/>
        <v>72676.42871084185</v>
      </c>
      <c r="T167" s="22">
        <f t="shared" si="15"/>
        <v>82461.762013261337</v>
      </c>
      <c r="U167" s="22">
        <f t="shared" si="16"/>
        <v>90410.200599417585</v>
      </c>
      <c r="V167" s="22">
        <f t="shared" si="17"/>
        <v>75393.930742684184</v>
      </c>
    </row>
    <row r="168" spans="1:22" x14ac:dyDescent="0.25">
      <c r="A168" s="1" t="s">
        <v>40</v>
      </c>
      <c r="B168" s="1" t="s">
        <v>83</v>
      </c>
      <c r="C168" s="1" t="s">
        <v>3</v>
      </c>
      <c r="D168" s="1" t="s">
        <v>23</v>
      </c>
      <c r="E168" s="2">
        <v>13</v>
      </c>
      <c r="F168" s="1" t="s">
        <v>3</v>
      </c>
      <c r="G168" s="1" t="s">
        <v>101</v>
      </c>
      <c r="H168" s="13">
        <f>IF(G168="Mix",'Growth Factors'!$N$7,(IF(G168="Oil",'Growth Factors'!$E$7,'Growth Factors'!$K$7)))</f>
        <v>8.9570562775409979E-2</v>
      </c>
      <c r="I168" s="23">
        <f>IF(G168="Mix",'Growth Factors'!$O$7,(IF(G168="Oil",'Growth Factors'!$F$7,'Growth Factors'!$L$7)))</f>
        <v>0.14741463403243865</v>
      </c>
      <c r="J168" s="23">
        <f>IF(G168="Mix",'Growth Factors'!$P$7,(IF(G168="Oil",'Growth Factors'!$G$7,'Growth Factors'!$M$7)))</f>
        <v>-9.7846340250338504E-3</v>
      </c>
      <c r="K168" s="23">
        <f>IF(G168="Mix",'Growth Factors'!$N$12,(IF(G168="Oil",'Growth Factors'!$E$12,'Growth Factors'!$K$12)))</f>
        <v>0.12354040091572198</v>
      </c>
      <c r="L168" s="23">
        <f>IF(G168="Mix",'Growth Factors'!$O$12,(IF(G168="Oil",'Growth Factors'!$F$12,'Growth Factors'!$L$12)))</f>
        <v>0.23183776999580308</v>
      </c>
      <c r="M168" s="23">
        <f>IF(G168="Mix",'Growth Factors'!$P$12,(IF(G168="Oil",'Growth Factors'!$G$12,'Growth Factors'!$M$12)))</f>
        <v>2.7241294693957304E-2</v>
      </c>
      <c r="N168" s="24" t="str">
        <f>VLOOKUP(A168,'Part 50 Counties'!$A$2:$B$34,2)</f>
        <v>Yes</v>
      </c>
      <c r="O168" s="25">
        <f>(IF(N168="No",0,(IF(D168="CO2",0,(VLOOKUP(F168,'Rule Reductions'!$C$2:$E$75,2,FALSE))))))</f>
        <v>0.42763413971800224</v>
      </c>
      <c r="P168" s="25">
        <f>(IF(N168="No",0,(IF(D168="CO2",0,(VLOOKUP(F168,'Rule Reductions'!$C$2:$E$75,3,FALSE))))))</f>
        <v>0.42763413971800224</v>
      </c>
      <c r="Q168" s="22">
        <f t="shared" si="12"/>
        <v>8.1072289025115438</v>
      </c>
      <c r="R168" s="22">
        <f t="shared" si="13"/>
        <v>8.5376325334056951</v>
      </c>
      <c r="S168" s="22">
        <f t="shared" si="14"/>
        <v>7.3679511075392918</v>
      </c>
      <c r="T168" s="22">
        <f t="shared" si="15"/>
        <v>8.359990185712201</v>
      </c>
      <c r="U168" s="22">
        <f t="shared" si="16"/>
        <v>9.1658045043695733</v>
      </c>
      <c r="V168" s="22">
        <f t="shared" si="17"/>
        <v>7.6434520156111017</v>
      </c>
    </row>
    <row r="169" spans="1:22" x14ac:dyDescent="0.25">
      <c r="A169" s="1" t="s">
        <v>40</v>
      </c>
      <c r="B169" s="1" t="s">
        <v>83</v>
      </c>
      <c r="C169" s="1" t="s">
        <v>3</v>
      </c>
      <c r="D169" s="1" t="s">
        <v>24</v>
      </c>
      <c r="E169" s="4">
        <v>0.4</v>
      </c>
      <c r="F169" s="1" t="s">
        <v>3</v>
      </c>
      <c r="G169" s="1" t="s">
        <v>101</v>
      </c>
      <c r="H169" s="13">
        <f>IF(G169="Mix",'Growth Factors'!$N$7,(IF(G169="Oil",'Growth Factors'!$E$7,'Growth Factors'!$K$7)))</f>
        <v>8.9570562775409979E-2</v>
      </c>
      <c r="I169" s="23">
        <f>IF(G169="Mix",'Growth Factors'!$O$7,(IF(G169="Oil",'Growth Factors'!$F$7,'Growth Factors'!$L$7)))</f>
        <v>0.14741463403243865</v>
      </c>
      <c r="J169" s="23">
        <f>IF(G169="Mix",'Growth Factors'!$P$7,(IF(G169="Oil",'Growth Factors'!$G$7,'Growth Factors'!$M$7)))</f>
        <v>-9.7846340250338504E-3</v>
      </c>
      <c r="K169" s="23">
        <f>IF(G169="Mix",'Growth Factors'!$N$12,(IF(G169="Oil",'Growth Factors'!$E$12,'Growth Factors'!$K$12)))</f>
        <v>0.12354040091572198</v>
      </c>
      <c r="L169" s="23">
        <f>IF(G169="Mix",'Growth Factors'!$O$12,(IF(G169="Oil",'Growth Factors'!$F$12,'Growth Factors'!$L$12)))</f>
        <v>0.23183776999580308</v>
      </c>
      <c r="M169" s="23">
        <f>IF(G169="Mix",'Growth Factors'!$P$12,(IF(G169="Oil",'Growth Factors'!$G$12,'Growth Factors'!$M$12)))</f>
        <v>2.7241294693957304E-2</v>
      </c>
      <c r="N169" s="24" t="str">
        <f>VLOOKUP(A169,'Part 50 Counties'!$A$2:$B$34,2)</f>
        <v>Yes</v>
      </c>
      <c r="O169" s="25">
        <f>(IF(N169="No",0,(IF(D169="CO2",0,(VLOOKUP(F169,'Rule Reductions'!$C$2:$E$75,2,FALSE))))))</f>
        <v>0</v>
      </c>
      <c r="P169" s="25">
        <f>(IF(N169="No",0,(IF(D169="CO2",0,(VLOOKUP(F169,'Rule Reductions'!$C$2:$E$75,3,FALSE))))))</f>
        <v>0</v>
      </c>
      <c r="Q169" s="22">
        <f t="shared" si="12"/>
        <v>0.435828225110164</v>
      </c>
      <c r="R169" s="22">
        <f t="shared" si="13"/>
        <v>0.45896585361297548</v>
      </c>
      <c r="S169" s="22">
        <f t="shared" si="14"/>
        <v>0.39608614638998652</v>
      </c>
      <c r="T169" s="22">
        <f t="shared" si="15"/>
        <v>0.44941616036628879</v>
      </c>
      <c r="U169" s="22">
        <f t="shared" si="16"/>
        <v>0.49273510799832132</v>
      </c>
      <c r="V169" s="22">
        <f t="shared" si="17"/>
        <v>0.41089651787758297</v>
      </c>
    </row>
    <row r="170" spans="1:22" x14ac:dyDescent="0.25">
      <c r="A170" s="1" t="s">
        <v>47</v>
      </c>
      <c r="B170" s="1" t="s">
        <v>45</v>
      </c>
      <c r="C170" s="1" t="s">
        <v>3</v>
      </c>
      <c r="D170" s="1" t="s">
        <v>23</v>
      </c>
      <c r="E170" s="2">
        <v>19.472079643297601</v>
      </c>
      <c r="F170" s="1" t="s">
        <v>3</v>
      </c>
      <c r="G170" s="1" t="s">
        <v>101</v>
      </c>
      <c r="H170" s="13">
        <f>IF(G170="Mix",'Growth Factors'!$N$7,(IF(G170="Oil",'Growth Factors'!$E$7,'Growth Factors'!$K$7)))</f>
        <v>8.9570562775409979E-2</v>
      </c>
      <c r="I170" s="23">
        <f>IF(G170="Mix",'Growth Factors'!$O$7,(IF(G170="Oil",'Growth Factors'!$F$7,'Growth Factors'!$L$7)))</f>
        <v>0.14741463403243865</v>
      </c>
      <c r="J170" s="23">
        <f>IF(G170="Mix",'Growth Factors'!$P$7,(IF(G170="Oil",'Growth Factors'!$G$7,'Growth Factors'!$M$7)))</f>
        <v>-9.7846340250338504E-3</v>
      </c>
      <c r="K170" s="23">
        <f>IF(G170="Mix",'Growth Factors'!$N$12,(IF(G170="Oil",'Growth Factors'!$E$12,'Growth Factors'!$K$12)))</f>
        <v>0.12354040091572198</v>
      </c>
      <c r="L170" s="23">
        <f>IF(G170="Mix",'Growth Factors'!$O$12,(IF(G170="Oil",'Growth Factors'!$F$12,'Growth Factors'!$L$12)))</f>
        <v>0.23183776999580308</v>
      </c>
      <c r="M170" s="23">
        <f>IF(G170="Mix",'Growth Factors'!$P$12,(IF(G170="Oil",'Growth Factors'!$G$12,'Growth Factors'!$M$12)))</f>
        <v>2.7241294693957304E-2</v>
      </c>
      <c r="N170" s="24" t="str">
        <f>VLOOKUP(A170,'Part 50 Counties'!$A$2:$B$34,2)</f>
        <v>No</v>
      </c>
      <c r="O170" s="25">
        <f>(IF(N170="No",0,(IF(D170="CO2",0,(VLOOKUP(F170,'Rule Reductions'!$C$2:$E$75,2,FALSE))))))</f>
        <v>0</v>
      </c>
      <c r="P170" s="25">
        <f>(IF(N170="No",0,(IF(D170="CO2",0,(VLOOKUP(F170,'Rule Reductions'!$C$2:$E$75,3,FALSE))))))</f>
        <v>0</v>
      </c>
      <c r="Q170" s="22">
        <f t="shared" si="12"/>
        <v>21.216204775355372</v>
      </c>
      <c r="R170" s="22">
        <f t="shared" si="13"/>
        <v>22.342549137764816</v>
      </c>
      <c r="S170" s="22">
        <f t="shared" si="14"/>
        <v>19.281552470281621</v>
      </c>
      <c r="T170" s="22">
        <f t="shared" si="15"/>
        <v>21.877668169093454</v>
      </c>
      <c r="U170" s="22">
        <f t="shared" si="16"/>
        <v>23.98644316498039</v>
      </c>
      <c r="V170" s="22">
        <f t="shared" si="17"/>
        <v>20.002524303164879</v>
      </c>
    </row>
    <row r="171" spans="1:22" x14ac:dyDescent="0.25">
      <c r="A171" s="1" t="s">
        <v>47</v>
      </c>
      <c r="B171" s="1" t="s">
        <v>45</v>
      </c>
      <c r="C171" s="1" t="s">
        <v>3</v>
      </c>
      <c r="D171" s="1" t="s">
        <v>24</v>
      </c>
      <c r="E171" s="2">
        <v>12.981386428864999</v>
      </c>
      <c r="F171" s="1" t="s">
        <v>3</v>
      </c>
      <c r="G171" s="1" t="s">
        <v>101</v>
      </c>
      <c r="H171" s="13">
        <f>IF(G171="Mix",'Growth Factors'!$N$7,(IF(G171="Oil",'Growth Factors'!$E$7,'Growth Factors'!$K$7)))</f>
        <v>8.9570562775409979E-2</v>
      </c>
      <c r="I171" s="23">
        <f>IF(G171="Mix",'Growth Factors'!$O$7,(IF(G171="Oil",'Growth Factors'!$F$7,'Growth Factors'!$L$7)))</f>
        <v>0.14741463403243865</v>
      </c>
      <c r="J171" s="23">
        <f>IF(G171="Mix",'Growth Factors'!$P$7,(IF(G171="Oil",'Growth Factors'!$G$7,'Growth Factors'!$M$7)))</f>
        <v>-9.7846340250338504E-3</v>
      </c>
      <c r="K171" s="23">
        <f>IF(G171="Mix",'Growth Factors'!$N$12,(IF(G171="Oil",'Growth Factors'!$E$12,'Growth Factors'!$K$12)))</f>
        <v>0.12354040091572198</v>
      </c>
      <c r="L171" s="23">
        <f>IF(G171="Mix",'Growth Factors'!$O$12,(IF(G171="Oil",'Growth Factors'!$F$12,'Growth Factors'!$L$12)))</f>
        <v>0.23183776999580308</v>
      </c>
      <c r="M171" s="23">
        <f>IF(G171="Mix",'Growth Factors'!$P$12,(IF(G171="Oil",'Growth Factors'!$G$12,'Growth Factors'!$M$12)))</f>
        <v>2.7241294693957304E-2</v>
      </c>
      <c r="N171" s="24" t="str">
        <f>VLOOKUP(A171,'Part 50 Counties'!$A$2:$B$34,2)</f>
        <v>No</v>
      </c>
      <c r="O171" s="25">
        <f>(IF(N171="No",0,(IF(D171="CO2",0,(VLOOKUP(F171,'Rule Reductions'!$C$2:$E$75,2,FALSE))))))</f>
        <v>0</v>
      </c>
      <c r="P171" s="25">
        <f>(IF(N171="No",0,(IF(D171="CO2",0,(VLOOKUP(F171,'Rule Reductions'!$C$2:$E$75,3,FALSE))))))</f>
        <v>0</v>
      </c>
      <c r="Q171" s="22">
        <f t="shared" si="12"/>
        <v>14.144136516903506</v>
      </c>
      <c r="R171" s="22">
        <f t="shared" si="13"/>
        <v>14.895032758509799</v>
      </c>
      <c r="S171" s="22">
        <f t="shared" si="14"/>
        <v>12.854368313521014</v>
      </c>
      <c r="T171" s="22">
        <f t="shared" si="15"/>
        <v>14.585112112728893</v>
      </c>
      <c r="U171" s="22">
        <f t="shared" si="16"/>
        <v>15.990962109986844</v>
      </c>
      <c r="V171" s="22">
        <f t="shared" si="17"/>
        <v>13.335016202109848</v>
      </c>
    </row>
    <row r="172" spans="1:22" x14ac:dyDescent="0.25">
      <c r="A172" s="1" t="s">
        <v>41</v>
      </c>
      <c r="B172" s="1" t="s">
        <v>16</v>
      </c>
      <c r="C172" s="1" t="s">
        <v>3</v>
      </c>
      <c r="D172" s="1" t="s">
        <v>23</v>
      </c>
      <c r="E172" s="6">
        <v>1.6133576918450301</v>
      </c>
      <c r="F172" s="1" t="s">
        <v>3</v>
      </c>
      <c r="G172" s="1" t="s">
        <v>101</v>
      </c>
      <c r="H172" s="13">
        <f>IF(G172="Mix",'Growth Factors'!$N$7,(IF(G172="Oil",'Growth Factors'!$E$7,'Growth Factors'!$K$7)))</f>
        <v>8.9570562775409979E-2</v>
      </c>
      <c r="I172" s="23">
        <f>IF(G172="Mix",'Growth Factors'!$O$7,(IF(G172="Oil",'Growth Factors'!$F$7,'Growth Factors'!$L$7)))</f>
        <v>0.14741463403243865</v>
      </c>
      <c r="J172" s="23">
        <f>IF(G172="Mix",'Growth Factors'!$P$7,(IF(G172="Oil",'Growth Factors'!$G$7,'Growth Factors'!$M$7)))</f>
        <v>-9.7846340250338504E-3</v>
      </c>
      <c r="K172" s="23">
        <f>IF(G172="Mix",'Growth Factors'!$N$12,(IF(G172="Oil",'Growth Factors'!$E$12,'Growth Factors'!$K$12)))</f>
        <v>0.12354040091572198</v>
      </c>
      <c r="L172" s="23">
        <f>IF(G172="Mix",'Growth Factors'!$O$12,(IF(G172="Oil",'Growth Factors'!$F$12,'Growth Factors'!$L$12)))</f>
        <v>0.23183776999580308</v>
      </c>
      <c r="M172" s="23">
        <f>IF(G172="Mix",'Growth Factors'!$P$12,(IF(G172="Oil",'Growth Factors'!$G$12,'Growth Factors'!$M$12)))</f>
        <v>2.7241294693957304E-2</v>
      </c>
      <c r="N172" s="24" t="str">
        <f>VLOOKUP(A172,'Part 50 Counties'!$A$2:$B$34,2)</f>
        <v>Yes</v>
      </c>
      <c r="O172" s="25">
        <f>(IF(N172="No",0,(IF(D172="CO2",0,(VLOOKUP(F172,'Rule Reductions'!$C$2:$E$75,2,FALSE))))))</f>
        <v>0.42763413971800224</v>
      </c>
      <c r="P172" s="25">
        <f>(IF(N172="No",0,(IF(D172="CO2",0,(VLOOKUP(F172,'Rule Reductions'!$C$2:$E$75,3,FALSE))))))</f>
        <v>0.42763413971800224</v>
      </c>
      <c r="Q172" s="22">
        <f t="shared" si="12"/>
        <v>1.0061430853396416</v>
      </c>
      <c r="R172" s="22">
        <f t="shared" si="13"/>
        <v>1.0595580859935729</v>
      </c>
      <c r="S172" s="22">
        <f t="shared" si="14"/>
        <v>0.91439543019127889</v>
      </c>
      <c r="T172" s="22">
        <f t="shared" si="15"/>
        <v>1.0375118822975187</v>
      </c>
      <c r="U172" s="22">
        <f t="shared" si="16"/>
        <v>1.1375170153132672</v>
      </c>
      <c r="V172" s="22">
        <f t="shared" si="17"/>
        <v>0.94858631551035144</v>
      </c>
    </row>
    <row r="173" spans="1:22" x14ac:dyDescent="0.25">
      <c r="A173" s="1" t="s">
        <v>41</v>
      </c>
      <c r="B173" s="1" t="s">
        <v>16</v>
      </c>
      <c r="C173" s="1" t="s">
        <v>3</v>
      </c>
      <c r="D173" s="1" t="s">
        <v>24</v>
      </c>
      <c r="E173" s="2">
        <v>15891.6002741718</v>
      </c>
      <c r="F173" s="1" t="s">
        <v>3</v>
      </c>
      <c r="G173" s="1" t="s">
        <v>101</v>
      </c>
      <c r="H173" s="13">
        <f>IF(G173="Mix",'Growth Factors'!$N$7,(IF(G173="Oil",'Growth Factors'!$E$7,'Growth Factors'!$K$7)))</f>
        <v>8.9570562775409979E-2</v>
      </c>
      <c r="I173" s="23">
        <f>IF(G173="Mix",'Growth Factors'!$O$7,(IF(G173="Oil",'Growth Factors'!$F$7,'Growth Factors'!$L$7)))</f>
        <v>0.14741463403243865</v>
      </c>
      <c r="J173" s="23">
        <f>IF(G173="Mix",'Growth Factors'!$P$7,(IF(G173="Oil",'Growth Factors'!$G$7,'Growth Factors'!$M$7)))</f>
        <v>-9.7846340250338504E-3</v>
      </c>
      <c r="K173" s="23">
        <f>IF(G173="Mix",'Growth Factors'!$N$12,(IF(G173="Oil",'Growth Factors'!$E$12,'Growth Factors'!$K$12)))</f>
        <v>0.12354040091572198</v>
      </c>
      <c r="L173" s="23">
        <f>IF(G173="Mix",'Growth Factors'!$O$12,(IF(G173="Oil",'Growth Factors'!$F$12,'Growth Factors'!$L$12)))</f>
        <v>0.23183776999580308</v>
      </c>
      <c r="M173" s="23">
        <f>IF(G173="Mix",'Growth Factors'!$P$12,(IF(G173="Oil",'Growth Factors'!$G$12,'Growth Factors'!$M$12)))</f>
        <v>2.7241294693957304E-2</v>
      </c>
      <c r="N173" s="24" t="str">
        <f>VLOOKUP(A173,'Part 50 Counties'!$A$2:$B$34,2)</f>
        <v>Yes</v>
      </c>
      <c r="O173" s="25">
        <f>(IF(N173="No",0,(IF(D173="CO2",0,(VLOOKUP(F173,'Rule Reductions'!$C$2:$E$75,2,FALSE))))))</f>
        <v>0</v>
      </c>
      <c r="P173" s="25">
        <f>(IF(N173="No",0,(IF(D173="CO2",0,(VLOOKUP(F173,'Rule Reductions'!$C$2:$E$75,3,FALSE))))))</f>
        <v>0</v>
      </c>
      <c r="Q173" s="22">
        <f t="shared" si="12"/>
        <v>17315.019854131227</v>
      </c>
      <c r="R173" s="22">
        <f t="shared" si="13"/>
        <v>18234.254712778638</v>
      </c>
      <c r="S173" s="22">
        <f t="shared" si="14"/>
        <v>15736.106781416902</v>
      </c>
      <c r="T173" s="22">
        <f t="shared" si="15"/>
        <v>17854.854943235379</v>
      </c>
      <c r="U173" s="22">
        <f t="shared" si="16"/>
        <v>19575.873443400484</v>
      </c>
      <c r="V173" s="22">
        <f t="shared" si="17"/>
        <v>16324.508040399087</v>
      </c>
    </row>
    <row r="174" spans="1:22" x14ac:dyDescent="0.25">
      <c r="A174" s="1" t="s">
        <v>41</v>
      </c>
      <c r="B174" s="1" t="s">
        <v>34</v>
      </c>
      <c r="C174" s="1" t="s">
        <v>3</v>
      </c>
      <c r="D174" s="1" t="s">
        <v>23</v>
      </c>
      <c r="E174" s="6">
        <v>7.6703171000000001</v>
      </c>
      <c r="F174" s="1" t="s">
        <v>3</v>
      </c>
      <c r="G174" s="1" t="s">
        <v>101</v>
      </c>
      <c r="H174" s="13">
        <f>IF(G174="Mix",'Growth Factors'!$N$7,(IF(G174="Oil",'Growth Factors'!$E$7,'Growth Factors'!$K$7)))</f>
        <v>8.9570562775409979E-2</v>
      </c>
      <c r="I174" s="23">
        <f>IF(G174="Mix",'Growth Factors'!$O$7,(IF(G174="Oil",'Growth Factors'!$F$7,'Growth Factors'!$L$7)))</f>
        <v>0.14741463403243865</v>
      </c>
      <c r="J174" s="23">
        <f>IF(G174="Mix",'Growth Factors'!$P$7,(IF(G174="Oil",'Growth Factors'!$G$7,'Growth Factors'!$M$7)))</f>
        <v>-9.7846340250338504E-3</v>
      </c>
      <c r="K174" s="23">
        <f>IF(G174="Mix",'Growth Factors'!$N$12,(IF(G174="Oil",'Growth Factors'!$E$12,'Growth Factors'!$K$12)))</f>
        <v>0.12354040091572198</v>
      </c>
      <c r="L174" s="23">
        <f>IF(G174="Mix",'Growth Factors'!$O$12,(IF(G174="Oil",'Growth Factors'!$F$12,'Growth Factors'!$L$12)))</f>
        <v>0.23183776999580308</v>
      </c>
      <c r="M174" s="23">
        <f>IF(G174="Mix",'Growth Factors'!$P$12,(IF(G174="Oil",'Growth Factors'!$G$12,'Growth Factors'!$M$12)))</f>
        <v>2.7241294693957304E-2</v>
      </c>
      <c r="N174" s="24" t="str">
        <f>VLOOKUP(A174,'Part 50 Counties'!$A$2:$B$34,2)</f>
        <v>Yes</v>
      </c>
      <c r="O174" s="25">
        <f>(IF(N174="No",0,(IF(D174="CO2",0,(VLOOKUP(F174,'Rule Reductions'!$C$2:$E$75,2,FALSE))))))</f>
        <v>0.42763413971800224</v>
      </c>
      <c r="P174" s="25">
        <f>(IF(N174="No",0,(IF(D174="CO2",0,(VLOOKUP(F174,'Rule Reductions'!$C$2:$E$75,3,FALSE))))))</f>
        <v>0.42763413971800224</v>
      </c>
      <c r="Q174" s="22">
        <f t="shared" si="12"/>
        <v>4.7834628065037332</v>
      </c>
      <c r="R174" s="22">
        <f t="shared" si="13"/>
        <v>5.0374114472690792</v>
      </c>
      <c r="S174" s="22">
        <f t="shared" si="14"/>
        <v>4.3472708747786593</v>
      </c>
      <c r="T174" s="22">
        <f t="shared" si="15"/>
        <v>4.9325981290231136</v>
      </c>
      <c r="U174" s="22">
        <f t="shared" si="16"/>
        <v>5.4080482327017663</v>
      </c>
      <c r="V174" s="22">
        <f t="shared" si="17"/>
        <v>4.5098231306439462</v>
      </c>
    </row>
    <row r="175" spans="1:22" x14ac:dyDescent="0.25">
      <c r="A175" s="1" t="s">
        <v>41</v>
      </c>
      <c r="B175" s="1" t="s">
        <v>34</v>
      </c>
      <c r="C175" s="1" t="s">
        <v>3</v>
      </c>
      <c r="D175" s="1" t="s">
        <v>24</v>
      </c>
      <c r="E175" s="8">
        <v>1.0000000000000001E-5</v>
      </c>
      <c r="F175" s="1" t="s">
        <v>3</v>
      </c>
      <c r="G175" s="1" t="s">
        <v>101</v>
      </c>
      <c r="H175" s="13">
        <f>IF(G175="Mix",'Growth Factors'!$N$7,(IF(G175="Oil",'Growth Factors'!$E$7,'Growth Factors'!$K$7)))</f>
        <v>8.9570562775409979E-2</v>
      </c>
      <c r="I175" s="23">
        <f>IF(G175="Mix",'Growth Factors'!$O$7,(IF(G175="Oil",'Growth Factors'!$F$7,'Growth Factors'!$L$7)))</f>
        <v>0.14741463403243865</v>
      </c>
      <c r="J175" s="23">
        <f>IF(G175="Mix",'Growth Factors'!$P$7,(IF(G175="Oil",'Growth Factors'!$G$7,'Growth Factors'!$M$7)))</f>
        <v>-9.7846340250338504E-3</v>
      </c>
      <c r="K175" s="23">
        <f>IF(G175="Mix",'Growth Factors'!$N$12,(IF(G175="Oil",'Growth Factors'!$E$12,'Growth Factors'!$K$12)))</f>
        <v>0.12354040091572198</v>
      </c>
      <c r="L175" s="23">
        <f>IF(G175="Mix",'Growth Factors'!$O$12,(IF(G175="Oil",'Growth Factors'!$F$12,'Growth Factors'!$L$12)))</f>
        <v>0.23183776999580308</v>
      </c>
      <c r="M175" s="23">
        <f>IF(G175="Mix",'Growth Factors'!$P$12,(IF(G175="Oil",'Growth Factors'!$G$12,'Growth Factors'!$M$12)))</f>
        <v>2.7241294693957304E-2</v>
      </c>
      <c r="N175" s="24" t="str">
        <f>VLOOKUP(A175,'Part 50 Counties'!$A$2:$B$34,2)</f>
        <v>Yes</v>
      </c>
      <c r="O175" s="25">
        <f>(IF(N175="No",0,(IF(D175="CO2",0,(VLOOKUP(F175,'Rule Reductions'!$C$2:$E$75,2,FALSE))))))</f>
        <v>0</v>
      </c>
      <c r="P175" s="25">
        <f>(IF(N175="No",0,(IF(D175="CO2",0,(VLOOKUP(F175,'Rule Reductions'!$C$2:$E$75,3,FALSE))))))</f>
        <v>0</v>
      </c>
      <c r="Q175" s="22">
        <f t="shared" si="12"/>
        <v>1.0895705627754101E-5</v>
      </c>
      <c r="R175" s="22">
        <f t="shared" si="13"/>
        <v>1.1474146340324387E-5</v>
      </c>
      <c r="S175" s="22">
        <f t="shared" si="14"/>
        <v>9.9021536597496627E-6</v>
      </c>
      <c r="T175" s="22">
        <f t="shared" si="15"/>
        <v>1.1235404009157221E-5</v>
      </c>
      <c r="U175" s="22">
        <f t="shared" si="16"/>
        <v>1.2318377699958033E-5</v>
      </c>
      <c r="V175" s="22">
        <f t="shared" si="17"/>
        <v>1.0272412946939573E-5</v>
      </c>
    </row>
    <row r="176" spans="1:22" x14ac:dyDescent="0.25">
      <c r="A176" s="1" t="s">
        <v>41</v>
      </c>
      <c r="B176" s="1" t="s">
        <v>45</v>
      </c>
      <c r="C176" s="1" t="s">
        <v>3</v>
      </c>
      <c r="D176" s="1" t="s">
        <v>23</v>
      </c>
      <c r="E176" s="2">
        <v>173.419219022448</v>
      </c>
      <c r="F176" s="1" t="s">
        <v>3</v>
      </c>
      <c r="G176" s="1" t="s">
        <v>101</v>
      </c>
      <c r="H176" s="13">
        <f>IF(G176="Mix",'Growth Factors'!$N$7,(IF(G176="Oil",'Growth Factors'!$E$7,'Growth Factors'!$K$7)))</f>
        <v>8.9570562775409979E-2</v>
      </c>
      <c r="I176" s="23">
        <f>IF(G176="Mix",'Growth Factors'!$O$7,(IF(G176="Oil",'Growth Factors'!$F$7,'Growth Factors'!$L$7)))</f>
        <v>0.14741463403243865</v>
      </c>
      <c r="J176" s="23">
        <f>IF(G176="Mix",'Growth Factors'!$P$7,(IF(G176="Oil",'Growth Factors'!$G$7,'Growth Factors'!$M$7)))</f>
        <v>-9.7846340250338504E-3</v>
      </c>
      <c r="K176" s="23">
        <f>IF(G176="Mix",'Growth Factors'!$N$12,(IF(G176="Oil",'Growth Factors'!$E$12,'Growth Factors'!$K$12)))</f>
        <v>0.12354040091572198</v>
      </c>
      <c r="L176" s="23">
        <f>IF(G176="Mix",'Growth Factors'!$O$12,(IF(G176="Oil",'Growth Factors'!$F$12,'Growth Factors'!$L$12)))</f>
        <v>0.23183776999580308</v>
      </c>
      <c r="M176" s="23">
        <f>IF(G176="Mix",'Growth Factors'!$P$12,(IF(G176="Oil",'Growth Factors'!$G$12,'Growth Factors'!$M$12)))</f>
        <v>2.7241294693957304E-2</v>
      </c>
      <c r="N176" s="24" t="str">
        <f>VLOOKUP(A176,'Part 50 Counties'!$A$2:$B$34,2)</f>
        <v>Yes</v>
      </c>
      <c r="O176" s="25">
        <f>(IF(N176="No",0,(IF(D176="CO2",0,(VLOOKUP(F176,'Rule Reductions'!$C$2:$E$75,2,FALSE))))))</f>
        <v>0.42763413971800224</v>
      </c>
      <c r="P176" s="25">
        <f>(IF(N176="No",0,(IF(D176="CO2",0,(VLOOKUP(F176,'Rule Reductions'!$C$2:$E$75,3,FALSE))))))</f>
        <v>0.42763413971800224</v>
      </c>
      <c r="Q176" s="22">
        <f t="shared" si="12"/>
        <v>108.14994651613617</v>
      </c>
      <c r="R176" s="22">
        <f t="shared" si="13"/>
        <v>113.89150509568154</v>
      </c>
      <c r="S176" s="22">
        <f t="shared" si="14"/>
        <v>98.288025143464992</v>
      </c>
      <c r="T176" s="22">
        <f t="shared" si="15"/>
        <v>111.52176684934925</v>
      </c>
      <c r="U176" s="22">
        <f t="shared" si="16"/>
        <v>122.27128145078518</v>
      </c>
      <c r="V176" s="22">
        <f t="shared" si="17"/>
        <v>101.96319070637179</v>
      </c>
    </row>
    <row r="177" spans="1:22" x14ac:dyDescent="0.25">
      <c r="A177" s="1" t="s">
        <v>41</v>
      </c>
      <c r="B177" s="1" t="s">
        <v>45</v>
      </c>
      <c r="C177" s="1" t="s">
        <v>3</v>
      </c>
      <c r="D177" s="1" t="s">
        <v>24</v>
      </c>
      <c r="E177" s="2">
        <v>45720.710290678602</v>
      </c>
      <c r="F177" s="1" t="s">
        <v>3</v>
      </c>
      <c r="G177" s="1" t="s">
        <v>101</v>
      </c>
      <c r="H177" s="13">
        <f>IF(G177="Mix",'Growth Factors'!$N$7,(IF(G177="Oil",'Growth Factors'!$E$7,'Growth Factors'!$K$7)))</f>
        <v>8.9570562775409979E-2</v>
      </c>
      <c r="I177" s="23">
        <f>IF(G177="Mix",'Growth Factors'!$O$7,(IF(G177="Oil",'Growth Factors'!$F$7,'Growth Factors'!$L$7)))</f>
        <v>0.14741463403243865</v>
      </c>
      <c r="J177" s="23">
        <f>IF(G177="Mix",'Growth Factors'!$P$7,(IF(G177="Oil",'Growth Factors'!$G$7,'Growth Factors'!$M$7)))</f>
        <v>-9.7846340250338504E-3</v>
      </c>
      <c r="K177" s="23">
        <f>IF(G177="Mix",'Growth Factors'!$N$12,(IF(G177="Oil",'Growth Factors'!$E$12,'Growth Factors'!$K$12)))</f>
        <v>0.12354040091572198</v>
      </c>
      <c r="L177" s="23">
        <f>IF(G177="Mix",'Growth Factors'!$O$12,(IF(G177="Oil",'Growth Factors'!$F$12,'Growth Factors'!$L$12)))</f>
        <v>0.23183776999580308</v>
      </c>
      <c r="M177" s="23">
        <f>IF(G177="Mix",'Growth Factors'!$P$12,(IF(G177="Oil",'Growth Factors'!$G$12,'Growth Factors'!$M$12)))</f>
        <v>2.7241294693957304E-2</v>
      </c>
      <c r="N177" s="24" t="str">
        <f>VLOOKUP(A177,'Part 50 Counties'!$A$2:$B$34,2)</f>
        <v>Yes</v>
      </c>
      <c r="O177" s="25">
        <f>(IF(N177="No",0,(IF(D177="CO2",0,(VLOOKUP(F177,'Rule Reductions'!$C$2:$E$75,2,FALSE))))))</f>
        <v>0</v>
      </c>
      <c r="P177" s="25">
        <f>(IF(N177="No",0,(IF(D177="CO2",0,(VLOOKUP(F177,'Rule Reductions'!$C$2:$E$75,3,FALSE))))))</f>
        <v>0</v>
      </c>
      <c r="Q177" s="22">
        <f t="shared" si="12"/>
        <v>49815.940041906164</v>
      </c>
      <c r="R177" s="22">
        <f t="shared" si="13"/>
        <v>52460.612065882146</v>
      </c>
      <c r="S177" s="22">
        <f t="shared" si="14"/>
        <v>45273.349873119718</v>
      </c>
      <c r="T177" s="22">
        <f t="shared" si="15"/>
        <v>51369.06517014061</v>
      </c>
      <c r="U177" s="22">
        <f t="shared" si="16"/>
        <v>56320.4978070937</v>
      </c>
      <c r="V177" s="22">
        <f t="shared" si="17"/>
        <v>46966.201633324024</v>
      </c>
    </row>
    <row r="178" spans="1:22" x14ac:dyDescent="0.25">
      <c r="A178" s="1" t="s">
        <v>41</v>
      </c>
      <c r="B178" s="1" t="s">
        <v>83</v>
      </c>
      <c r="C178" s="1" t="s">
        <v>3</v>
      </c>
      <c r="D178" s="1" t="s">
        <v>23</v>
      </c>
      <c r="E178" s="2">
        <v>13</v>
      </c>
      <c r="F178" s="1" t="s">
        <v>3</v>
      </c>
      <c r="G178" s="1" t="s">
        <v>101</v>
      </c>
      <c r="H178" s="13">
        <f>IF(G178="Mix",'Growth Factors'!$N$7,(IF(G178="Oil",'Growth Factors'!$E$7,'Growth Factors'!$K$7)))</f>
        <v>8.9570562775409979E-2</v>
      </c>
      <c r="I178" s="23">
        <f>IF(G178="Mix",'Growth Factors'!$O$7,(IF(G178="Oil",'Growth Factors'!$F$7,'Growth Factors'!$L$7)))</f>
        <v>0.14741463403243865</v>
      </c>
      <c r="J178" s="23">
        <f>IF(G178="Mix",'Growth Factors'!$P$7,(IF(G178="Oil",'Growth Factors'!$G$7,'Growth Factors'!$M$7)))</f>
        <v>-9.7846340250338504E-3</v>
      </c>
      <c r="K178" s="23">
        <f>IF(G178="Mix",'Growth Factors'!$N$12,(IF(G178="Oil",'Growth Factors'!$E$12,'Growth Factors'!$K$12)))</f>
        <v>0.12354040091572198</v>
      </c>
      <c r="L178" s="23">
        <f>IF(G178="Mix",'Growth Factors'!$O$12,(IF(G178="Oil",'Growth Factors'!$F$12,'Growth Factors'!$L$12)))</f>
        <v>0.23183776999580308</v>
      </c>
      <c r="M178" s="23">
        <f>IF(G178="Mix",'Growth Factors'!$P$12,(IF(G178="Oil",'Growth Factors'!$G$12,'Growth Factors'!$M$12)))</f>
        <v>2.7241294693957304E-2</v>
      </c>
      <c r="N178" s="24" t="str">
        <f>VLOOKUP(A178,'Part 50 Counties'!$A$2:$B$34,2)</f>
        <v>Yes</v>
      </c>
      <c r="O178" s="25">
        <f>(IF(N178="No",0,(IF(D178="CO2",0,(VLOOKUP(F178,'Rule Reductions'!$C$2:$E$75,2,FALSE))))))</f>
        <v>0.42763413971800224</v>
      </c>
      <c r="P178" s="25">
        <f>(IF(N178="No",0,(IF(D178="CO2",0,(VLOOKUP(F178,'Rule Reductions'!$C$2:$E$75,3,FALSE))))))</f>
        <v>0.42763413971800224</v>
      </c>
      <c r="Q178" s="22">
        <f t="shared" si="12"/>
        <v>8.1072289025115438</v>
      </c>
      <c r="R178" s="22">
        <f t="shared" si="13"/>
        <v>8.5376325334056951</v>
      </c>
      <c r="S178" s="22">
        <f t="shared" si="14"/>
        <v>7.3679511075392918</v>
      </c>
      <c r="T178" s="22">
        <f t="shared" si="15"/>
        <v>8.359990185712201</v>
      </c>
      <c r="U178" s="22">
        <f t="shared" si="16"/>
        <v>9.1658045043695733</v>
      </c>
      <c r="V178" s="22">
        <f t="shared" si="17"/>
        <v>7.6434520156111017</v>
      </c>
    </row>
    <row r="179" spans="1:22" x14ac:dyDescent="0.25">
      <c r="A179" s="1" t="s">
        <v>41</v>
      </c>
      <c r="B179" s="1" t="s">
        <v>83</v>
      </c>
      <c r="C179" s="1" t="s">
        <v>3</v>
      </c>
      <c r="D179" s="1" t="s">
        <v>24</v>
      </c>
      <c r="E179" s="4">
        <v>0.4</v>
      </c>
      <c r="F179" s="1" t="s">
        <v>3</v>
      </c>
      <c r="G179" s="1" t="s">
        <v>101</v>
      </c>
      <c r="H179" s="13">
        <f>IF(G179="Mix",'Growth Factors'!$N$7,(IF(G179="Oil",'Growth Factors'!$E$7,'Growth Factors'!$K$7)))</f>
        <v>8.9570562775409979E-2</v>
      </c>
      <c r="I179" s="23">
        <f>IF(G179="Mix",'Growth Factors'!$O$7,(IF(G179="Oil",'Growth Factors'!$F$7,'Growth Factors'!$L$7)))</f>
        <v>0.14741463403243865</v>
      </c>
      <c r="J179" s="23">
        <f>IF(G179="Mix",'Growth Factors'!$P$7,(IF(G179="Oil",'Growth Factors'!$G$7,'Growth Factors'!$M$7)))</f>
        <v>-9.7846340250338504E-3</v>
      </c>
      <c r="K179" s="23">
        <f>IF(G179="Mix",'Growth Factors'!$N$12,(IF(G179="Oil",'Growth Factors'!$E$12,'Growth Factors'!$K$12)))</f>
        <v>0.12354040091572198</v>
      </c>
      <c r="L179" s="23">
        <f>IF(G179="Mix",'Growth Factors'!$O$12,(IF(G179="Oil",'Growth Factors'!$F$12,'Growth Factors'!$L$12)))</f>
        <v>0.23183776999580308</v>
      </c>
      <c r="M179" s="23">
        <f>IF(G179="Mix",'Growth Factors'!$P$12,(IF(G179="Oil",'Growth Factors'!$G$12,'Growth Factors'!$M$12)))</f>
        <v>2.7241294693957304E-2</v>
      </c>
      <c r="N179" s="24" t="str">
        <f>VLOOKUP(A179,'Part 50 Counties'!$A$2:$B$34,2)</f>
        <v>Yes</v>
      </c>
      <c r="O179" s="25">
        <f>(IF(N179="No",0,(IF(D179="CO2",0,(VLOOKUP(F179,'Rule Reductions'!$C$2:$E$75,2,FALSE))))))</f>
        <v>0</v>
      </c>
      <c r="P179" s="25">
        <f>(IF(N179="No",0,(IF(D179="CO2",0,(VLOOKUP(F179,'Rule Reductions'!$C$2:$E$75,3,FALSE))))))</f>
        <v>0</v>
      </c>
      <c r="Q179" s="22">
        <f t="shared" si="12"/>
        <v>0.435828225110164</v>
      </c>
      <c r="R179" s="22">
        <f t="shared" si="13"/>
        <v>0.45896585361297548</v>
      </c>
      <c r="S179" s="22">
        <f t="shared" si="14"/>
        <v>0.39608614638998652</v>
      </c>
      <c r="T179" s="22">
        <f t="shared" si="15"/>
        <v>0.44941616036628879</v>
      </c>
      <c r="U179" s="22">
        <f t="shared" si="16"/>
        <v>0.49273510799832132</v>
      </c>
      <c r="V179" s="22">
        <f t="shared" si="17"/>
        <v>0.41089651787758297</v>
      </c>
    </row>
    <row r="180" spans="1:22" x14ac:dyDescent="0.25">
      <c r="A180" s="1" t="s">
        <v>48</v>
      </c>
      <c r="B180" s="1" t="s">
        <v>16</v>
      </c>
      <c r="C180" s="1" t="s">
        <v>3</v>
      </c>
      <c r="D180" s="1" t="s">
        <v>23</v>
      </c>
      <c r="E180" s="7">
        <v>2.4905660377358502E-2</v>
      </c>
      <c r="F180" s="1" t="s">
        <v>3</v>
      </c>
      <c r="G180" s="1" t="s">
        <v>101</v>
      </c>
      <c r="H180" s="13">
        <f>IF(G180="Mix",'Growth Factors'!$N$7,(IF(G180="Oil",'Growth Factors'!$E$7,'Growth Factors'!$K$7)))</f>
        <v>8.9570562775409979E-2</v>
      </c>
      <c r="I180" s="23">
        <f>IF(G180="Mix",'Growth Factors'!$O$7,(IF(G180="Oil",'Growth Factors'!$F$7,'Growth Factors'!$L$7)))</f>
        <v>0.14741463403243865</v>
      </c>
      <c r="J180" s="23">
        <f>IF(G180="Mix",'Growth Factors'!$P$7,(IF(G180="Oil",'Growth Factors'!$G$7,'Growth Factors'!$M$7)))</f>
        <v>-9.7846340250338504E-3</v>
      </c>
      <c r="K180" s="23">
        <f>IF(G180="Mix",'Growth Factors'!$N$12,(IF(G180="Oil",'Growth Factors'!$E$12,'Growth Factors'!$K$12)))</f>
        <v>0.12354040091572198</v>
      </c>
      <c r="L180" s="23">
        <f>IF(G180="Mix",'Growth Factors'!$O$12,(IF(G180="Oil",'Growth Factors'!$F$12,'Growth Factors'!$L$12)))</f>
        <v>0.23183776999580308</v>
      </c>
      <c r="M180" s="23">
        <f>IF(G180="Mix",'Growth Factors'!$P$12,(IF(G180="Oil",'Growth Factors'!$G$12,'Growth Factors'!$M$12)))</f>
        <v>2.7241294693957304E-2</v>
      </c>
      <c r="N180" s="24" t="str">
        <f>VLOOKUP(A180,'Part 50 Counties'!$A$2:$B$34,2)</f>
        <v>No</v>
      </c>
      <c r="O180" s="25">
        <f>(IF(N180="No",0,(IF(D180="CO2",0,(VLOOKUP(F180,'Rule Reductions'!$C$2:$E$75,2,FALSE))))))</f>
        <v>0</v>
      </c>
      <c r="P180" s="25">
        <f>(IF(N180="No",0,(IF(D180="CO2",0,(VLOOKUP(F180,'Rule Reductions'!$C$2:$E$75,3,FALSE))))))</f>
        <v>0</v>
      </c>
      <c r="Q180" s="22">
        <f t="shared" si="12"/>
        <v>2.7136474393651733E-2</v>
      </c>
      <c r="R180" s="22">
        <f t="shared" si="13"/>
        <v>2.8577119187223013E-2</v>
      </c>
      <c r="S180" s="22">
        <f t="shared" si="14"/>
        <v>2.4661967605414264E-2</v>
      </c>
      <c r="T180" s="22">
        <f t="shared" si="15"/>
        <v>2.798251564544818E-2</v>
      </c>
      <c r="U180" s="22">
        <f t="shared" si="16"/>
        <v>3.067973313951813E-2</v>
      </c>
      <c r="V180" s="22">
        <f t="shared" si="17"/>
        <v>2.5584122811245742E-2</v>
      </c>
    </row>
    <row r="181" spans="1:22" x14ac:dyDescent="0.25">
      <c r="A181" s="1" t="s">
        <v>48</v>
      </c>
      <c r="B181" s="1" t="s">
        <v>16</v>
      </c>
      <c r="C181" s="1" t="s">
        <v>3</v>
      </c>
      <c r="D181" s="1" t="s">
        <v>24</v>
      </c>
      <c r="E181" s="2">
        <v>10.100324691577599</v>
      </c>
      <c r="F181" s="1" t="s">
        <v>3</v>
      </c>
      <c r="G181" s="1" t="s">
        <v>101</v>
      </c>
      <c r="H181" s="13">
        <f>IF(G181="Mix",'Growth Factors'!$N$7,(IF(G181="Oil",'Growth Factors'!$E$7,'Growth Factors'!$K$7)))</f>
        <v>8.9570562775409979E-2</v>
      </c>
      <c r="I181" s="23">
        <f>IF(G181="Mix",'Growth Factors'!$O$7,(IF(G181="Oil",'Growth Factors'!$F$7,'Growth Factors'!$L$7)))</f>
        <v>0.14741463403243865</v>
      </c>
      <c r="J181" s="23">
        <f>IF(G181="Mix",'Growth Factors'!$P$7,(IF(G181="Oil",'Growth Factors'!$G$7,'Growth Factors'!$M$7)))</f>
        <v>-9.7846340250338504E-3</v>
      </c>
      <c r="K181" s="23">
        <f>IF(G181="Mix",'Growth Factors'!$N$12,(IF(G181="Oil",'Growth Factors'!$E$12,'Growth Factors'!$K$12)))</f>
        <v>0.12354040091572198</v>
      </c>
      <c r="L181" s="23">
        <f>IF(G181="Mix",'Growth Factors'!$O$12,(IF(G181="Oil",'Growth Factors'!$F$12,'Growth Factors'!$L$12)))</f>
        <v>0.23183776999580308</v>
      </c>
      <c r="M181" s="23">
        <f>IF(G181="Mix",'Growth Factors'!$P$12,(IF(G181="Oil",'Growth Factors'!$G$12,'Growth Factors'!$M$12)))</f>
        <v>2.7241294693957304E-2</v>
      </c>
      <c r="N181" s="24" t="str">
        <f>VLOOKUP(A181,'Part 50 Counties'!$A$2:$B$34,2)</f>
        <v>No</v>
      </c>
      <c r="O181" s="25">
        <f>(IF(N181="No",0,(IF(D181="CO2",0,(VLOOKUP(F181,'Rule Reductions'!$C$2:$E$75,2,FALSE))))))</f>
        <v>0</v>
      </c>
      <c r="P181" s="25">
        <f>(IF(N181="No",0,(IF(D181="CO2",0,(VLOOKUP(F181,'Rule Reductions'!$C$2:$E$75,3,FALSE))))))</f>
        <v>0</v>
      </c>
      <c r="Q181" s="22">
        <f t="shared" si="12"/>
        <v>11.005016458416573</v>
      </c>
      <c r="R181" s="22">
        <f t="shared" si="13"/>
        <v>11.589260359595315</v>
      </c>
      <c r="S181" s="22">
        <f t="shared" si="14"/>
        <v>10.0014967109365</v>
      </c>
      <c r="T181" s="22">
        <f t="shared" si="15"/>
        <v>11.348122853354061</v>
      </c>
      <c r="U181" s="22">
        <f t="shared" si="16"/>
        <v>12.441961444306498</v>
      </c>
      <c r="V181" s="22">
        <f t="shared" si="17"/>
        <v>10.375470613005518</v>
      </c>
    </row>
    <row r="182" spans="1:22" x14ac:dyDescent="0.25">
      <c r="A182" s="1" t="s">
        <v>48</v>
      </c>
      <c r="B182" s="1" t="s">
        <v>45</v>
      </c>
      <c r="C182" s="1" t="s">
        <v>3</v>
      </c>
      <c r="D182" s="1" t="s">
        <v>23</v>
      </c>
      <c r="E182" s="7">
        <v>6.0820199999999998E-2</v>
      </c>
      <c r="F182" s="1" t="s">
        <v>3</v>
      </c>
      <c r="G182" s="1" t="s">
        <v>101</v>
      </c>
      <c r="H182" s="13">
        <f>IF(G182="Mix",'Growth Factors'!$N$7,(IF(G182="Oil",'Growth Factors'!$E$7,'Growth Factors'!$K$7)))</f>
        <v>8.9570562775409979E-2</v>
      </c>
      <c r="I182" s="23">
        <f>IF(G182="Mix",'Growth Factors'!$O$7,(IF(G182="Oil",'Growth Factors'!$F$7,'Growth Factors'!$L$7)))</f>
        <v>0.14741463403243865</v>
      </c>
      <c r="J182" s="23">
        <f>IF(G182="Mix",'Growth Factors'!$P$7,(IF(G182="Oil",'Growth Factors'!$G$7,'Growth Factors'!$M$7)))</f>
        <v>-9.7846340250338504E-3</v>
      </c>
      <c r="K182" s="23">
        <f>IF(G182="Mix",'Growth Factors'!$N$12,(IF(G182="Oil",'Growth Factors'!$E$12,'Growth Factors'!$K$12)))</f>
        <v>0.12354040091572198</v>
      </c>
      <c r="L182" s="23">
        <f>IF(G182="Mix",'Growth Factors'!$O$12,(IF(G182="Oil",'Growth Factors'!$F$12,'Growth Factors'!$L$12)))</f>
        <v>0.23183776999580308</v>
      </c>
      <c r="M182" s="23">
        <f>IF(G182="Mix",'Growth Factors'!$P$12,(IF(G182="Oil",'Growth Factors'!$G$12,'Growth Factors'!$M$12)))</f>
        <v>2.7241294693957304E-2</v>
      </c>
      <c r="N182" s="24" t="str">
        <f>VLOOKUP(A182,'Part 50 Counties'!$A$2:$B$34,2)</f>
        <v>No</v>
      </c>
      <c r="O182" s="25">
        <f>(IF(N182="No",0,(IF(D182="CO2",0,(VLOOKUP(F182,'Rule Reductions'!$C$2:$E$75,2,FALSE))))))</f>
        <v>0</v>
      </c>
      <c r="P182" s="25">
        <f>(IF(N182="No",0,(IF(D182="CO2",0,(VLOOKUP(F182,'Rule Reductions'!$C$2:$E$75,3,FALSE))))))</f>
        <v>0</v>
      </c>
      <c r="Q182" s="22">
        <f t="shared" si="12"/>
        <v>6.6267899542112985E-2</v>
      </c>
      <c r="R182" s="22">
        <f t="shared" si="13"/>
        <v>6.9785987524779727E-2</v>
      </c>
      <c r="S182" s="22">
        <f t="shared" si="14"/>
        <v>6.0225096601670636E-2</v>
      </c>
      <c r="T182" s="22">
        <f t="shared" si="15"/>
        <v>6.8333951891774394E-2</v>
      </c>
      <c r="U182" s="22">
        <f t="shared" si="16"/>
        <v>7.4920619538698746E-2</v>
      </c>
      <c r="V182" s="22">
        <f t="shared" si="17"/>
        <v>6.2477020991545423E-2</v>
      </c>
    </row>
    <row r="183" spans="1:22" x14ac:dyDescent="0.25">
      <c r="A183" s="1" t="s">
        <v>48</v>
      </c>
      <c r="B183" s="1" t="s">
        <v>45</v>
      </c>
      <c r="C183" s="1" t="s">
        <v>3</v>
      </c>
      <c r="D183" s="1" t="s">
        <v>24</v>
      </c>
      <c r="E183" s="7">
        <v>4.0546800000000001E-2</v>
      </c>
      <c r="F183" s="1" t="s">
        <v>3</v>
      </c>
      <c r="G183" s="1" t="s">
        <v>101</v>
      </c>
      <c r="H183" s="13">
        <f>IF(G183="Mix",'Growth Factors'!$N$7,(IF(G183="Oil",'Growth Factors'!$E$7,'Growth Factors'!$K$7)))</f>
        <v>8.9570562775409979E-2</v>
      </c>
      <c r="I183" s="23">
        <f>IF(G183="Mix",'Growth Factors'!$O$7,(IF(G183="Oil",'Growth Factors'!$F$7,'Growth Factors'!$L$7)))</f>
        <v>0.14741463403243865</v>
      </c>
      <c r="J183" s="23">
        <f>IF(G183="Mix",'Growth Factors'!$P$7,(IF(G183="Oil",'Growth Factors'!$G$7,'Growth Factors'!$M$7)))</f>
        <v>-9.7846340250338504E-3</v>
      </c>
      <c r="K183" s="23">
        <f>IF(G183="Mix",'Growth Factors'!$N$12,(IF(G183="Oil",'Growth Factors'!$E$12,'Growth Factors'!$K$12)))</f>
        <v>0.12354040091572198</v>
      </c>
      <c r="L183" s="23">
        <f>IF(G183="Mix",'Growth Factors'!$O$12,(IF(G183="Oil",'Growth Factors'!$F$12,'Growth Factors'!$L$12)))</f>
        <v>0.23183776999580308</v>
      </c>
      <c r="M183" s="23">
        <f>IF(G183="Mix",'Growth Factors'!$P$12,(IF(G183="Oil",'Growth Factors'!$G$12,'Growth Factors'!$M$12)))</f>
        <v>2.7241294693957304E-2</v>
      </c>
      <c r="N183" s="24" t="str">
        <f>VLOOKUP(A183,'Part 50 Counties'!$A$2:$B$34,2)</f>
        <v>No</v>
      </c>
      <c r="O183" s="25">
        <f>(IF(N183="No",0,(IF(D183="CO2",0,(VLOOKUP(F183,'Rule Reductions'!$C$2:$E$75,2,FALSE))))))</f>
        <v>0</v>
      </c>
      <c r="P183" s="25">
        <f>(IF(N183="No",0,(IF(D183="CO2",0,(VLOOKUP(F183,'Rule Reductions'!$C$2:$E$75,3,FALSE))))))</f>
        <v>0</v>
      </c>
      <c r="Q183" s="22">
        <f t="shared" si="12"/>
        <v>4.4178599694741992E-2</v>
      </c>
      <c r="R183" s="22">
        <f t="shared" si="13"/>
        <v>4.6523991683186487E-2</v>
      </c>
      <c r="S183" s="22">
        <f t="shared" si="14"/>
        <v>4.0150064401113759E-2</v>
      </c>
      <c r="T183" s="22">
        <f t="shared" si="15"/>
        <v>4.5555967927849599E-2</v>
      </c>
      <c r="U183" s="22">
        <f t="shared" si="16"/>
        <v>4.9947079692465833E-2</v>
      </c>
      <c r="V183" s="22">
        <f t="shared" si="17"/>
        <v>4.1651347327696951E-2</v>
      </c>
    </row>
    <row r="184" spans="1:22" x14ac:dyDescent="0.25">
      <c r="A184" s="1" t="s">
        <v>42</v>
      </c>
      <c r="B184" s="1" t="s">
        <v>16</v>
      </c>
      <c r="C184" s="1" t="s">
        <v>3</v>
      </c>
      <c r="D184" s="1" t="s">
        <v>23</v>
      </c>
      <c r="E184" s="6">
        <v>1.09065877838184</v>
      </c>
      <c r="F184" s="1" t="s">
        <v>3</v>
      </c>
      <c r="G184" s="1" t="s">
        <v>101</v>
      </c>
      <c r="H184" s="13">
        <f>IF(G184="Mix",'Growth Factors'!$N$7,(IF(G184="Oil",'Growth Factors'!$E$7,'Growth Factors'!$K$7)))</f>
        <v>8.9570562775409979E-2</v>
      </c>
      <c r="I184" s="23">
        <f>IF(G184="Mix",'Growth Factors'!$O$7,(IF(G184="Oil",'Growth Factors'!$F$7,'Growth Factors'!$L$7)))</f>
        <v>0.14741463403243865</v>
      </c>
      <c r="J184" s="23">
        <f>IF(G184="Mix",'Growth Factors'!$P$7,(IF(G184="Oil",'Growth Factors'!$G$7,'Growth Factors'!$M$7)))</f>
        <v>-9.7846340250338504E-3</v>
      </c>
      <c r="K184" s="23">
        <f>IF(G184="Mix",'Growth Factors'!$N$12,(IF(G184="Oil",'Growth Factors'!$E$12,'Growth Factors'!$K$12)))</f>
        <v>0.12354040091572198</v>
      </c>
      <c r="L184" s="23">
        <f>IF(G184="Mix",'Growth Factors'!$O$12,(IF(G184="Oil",'Growth Factors'!$F$12,'Growth Factors'!$L$12)))</f>
        <v>0.23183776999580308</v>
      </c>
      <c r="M184" s="23">
        <f>IF(G184="Mix",'Growth Factors'!$P$12,(IF(G184="Oil",'Growth Factors'!$G$12,'Growth Factors'!$M$12)))</f>
        <v>2.7241294693957304E-2</v>
      </c>
      <c r="N184" s="24" t="str">
        <f>VLOOKUP(A184,'Part 50 Counties'!$A$2:$B$34,2)</f>
        <v>Yes</v>
      </c>
      <c r="O184" s="25">
        <f>(IF(N184="No",0,(IF(D184="CO2",0,(VLOOKUP(F184,'Rule Reductions'!$C$2:$E$75,2,FALSE))))))</f>
        <v>0.42763413971800224</v>
      </c>
      <c r="P184" s="25">
        <f>(IF(N184="No",0,(IF(D184="CO2",0,(VLOOKUP(F184,'Rule Reductions'!$C$2:$E$75,3,FALSE))))))</f>
        <v>0.42763413971800224</v>
      </c>
      <c r="Q184" s="22">
        <f t="shared" si="12"/>
        <v>0.68017079775962963</v>
      </c>
      <c r="R184" s="22">
        <f t="shared" si="13"/>
        <v>0.71628029762748535</v>
      </c>
      <c r="S184" s="22">
        <f t="shared" si="14"/>
        <v>0.61814773493276376</v>
      </c>
      <c r="T184" s="22">
        <f t="shared" si="15"/>
        <v>0.70137666794100328</v>
      </c>
      <c r="U184" s="22">
        <f t="shared" si="16"/>
        <v>0.76898193412480653</v>
      </c>
      <c r="V184" s="22">
        <f t="shared" si="17"/>
        <v>0.64126138753589357</v>
      </c>
    </row>
    <row r="185" spans="1:22" x14ac:dyDescent="0.25">
      <c r="A185" s="1" t="s">
        <v>42</v>
      </c>
      <c r="B185" s="1" t="s">
        <v>16</v>
      </c>
      <c r="C185" s="1" t="s">
        <v>3</v>
      </c>
      <c r="D185" s="1" t="s">
        <v>24</v>
      </c>
      <c r="E185" s="2">
        <v>419.58958465025802</v>
      </c>
      <c r="F185" s="1" t="s">
        <v>3</v>
      </c>
      <c r="G185" s="1" t="s">
        <v>101</v>
      </c>
      <c r="H185" s="13">
        <f>IF(G185="Mix",'Growth Factors'!$N$7,(IF(G185="Oil",'Growth Factors'!$E$7,'Growth Factors'!$K$7)))</f>
        <v>8.9570562775409979E-2</v>
      </c>
      <c r="I185" s="23">
        <f>IF(G185="Mix",'Growth Factors'!$O$7,(IF(G185="Oil",'Growth Factors'!$F$7,'Growth Factors'!$L$7)))</f>
        <v>0.14741463403243865</v>
      </c>
      <c r="J185" s="23">
        <f>IF(G185="Mix",'Growth Factors'!$P$7,(IF(G185="Oil",'Growth Factors'!$G$7,'Growth Factors'!$M$7)))</f>
        <v>-9.7846340250338504E-3</v>
      </c>
      <c r="K185" s="23">
        <f>IF(G185="Mix",'Growth Factors'!$N$12,(IF(G185="Oil",'Growth Factors'!$E$12,'Growth Factors'!$K$12)))</f>
        <v>0.12354040091572198</v>
      </c>
      <c r="L185" s="23">
        <f>IF(G185="Mix",'Growth Factors'!$O$12,(IF(G185="Oil",'Growth Factors'!$F$12,'Growth Factors'!$L$12)))</f>
        <v>0.23183776999580308</v>
      </c>
      <c r="M185" s="23">
        <f>IF(G185="Mix",'Growth Factors'!$P$12,(IF(G185="Oil",'Growth Factors'!$G$12,'Growth Factors'!$M$12)))</f>
        <v>2.7241294693957304E-2</v>
      </c>
      <c r="N185" s="24" t="str">
        <f>VLOOKUP(A185,'Part 50 Counties'!$A$2:$B$34,2)</f>
        <v>Yes</v>
      </c>
      <c r="O185" s="25">
        <f>(IF(N185="No",0,(IF(D185="CO2",0,(VLOOKUP(F185,'Rule Reductions'!$C$2:$E$75,2,FALSE))))))</f>
        <v>0</v>
      </c>
      <c r="P185" s="25">
        <f>(IF(N185="No",0,(IF(D185="CO2",0,(VLOOKUP(F185,'Rule Reductions'!$C$2:$E$75,3,FALSE))))))</f>
        <v>0</v>
      </c>
      <c r="Q185" s="22">
        <f t="shared" si="12"/>
        <v>457.17245988208214</v>
      </c>
      <c r="R185" s="22">
        <f t="shared" si="13"/>
        <v>481.44322971529874</v>
      </c>
      <c r="S185" s="22">
        <f t="shared" si="14"/>
        <v>415.48405412373927</v>
      </c>
      <c r="T185" s="22">
        <f t="shared" si="15"/>
        <v>471.42585015801217</v>
      </c>
      <c r="U185" s="22">
        <f t="shared" si="16"/>
        <v>516.86629826903913</v>
      </c>
      <c r="V185" s="22">
        <f t="shared" si="17"/>
        <v>431.01974817623085</v>
      </c>
    </row>
    <row r="186" spans="1:22" x14ac:dyDescent="0.25">
      <c r="A186" s="1" t="s">
        <v>42</v>
      </c>
      <c r="B186" s="1" t="s">
        <v>45</v>
      </c>
      <c r="C186" s="1" t="s">
        <v>3</v>
      </c>
      <c r="D186" s="1" t="s">
        <v>23</v>
      </c>
      <c r="E186" s="2">
        <v>75.122341392244095</v>
      </c>
      <c r="F186" s="1" t="s">
        <v>3</v>
      </c>
      <c r="G186" s="1" t="s">
        <v>101</v>
      </c>
      <c r="H186" s="13">
        <f>IF(G186="Mix",'Growth Factors'!$N$7,(IF(G186="Oil",'Growth Factors'!$E$7,'Growth Factors'!$K$7)))</f>
        <v>8.9570562775409979E-2</v>
      </c>
      <c r="I186" s="23">
        <f>IF(G186="Mix",'Growth Factors'!$O$7,(IF(G186="Oil",'Growth Factors'!$F$7,'Growth Factors'!$L$7)))</f>
        <v>0.14741463403243865</v>
      </c>
      <c r="J186" s="23">
        <f>IF(G186="Mix",'Growth Factors'!$P$7,(IF(G186="Oil",'Growth Factors'!$G$7,'Growth Factors'!$M$7)))</f>
        <v>-9.7846340250338504E-3</v>
      </c>
      <c r="K186" s="23">
        <f>IF(G186="Mix",'Growth Factors'!$N$12,(IF(G186="Oil",'Growth Factors'!$E$12,'Growth Factors'!$K$12)))</f>
        <v>0.12354040091572198</v>
      </c>
      <c r="L186" s="23">
        <f>IF(G186="Mix",'Growth Factors'!$O$12,(IF(G186="Oil",'Growth Factors'!$F$12,'Growth Factors'!$L$12)))</f>
        <v>0.23183776999580308</v>
      </c>
      <c r="M186" s="23">
        <f>IF(G186="Mix",'Growth Factors'!$P$12,(IF(G186="Oil",'Growth Factors'!$G$12,'Growth Factors'!$M$12)))</f>
        <v>2.7241294693957304E-2</v>
      </c>
      <c r="N186" s="24" t="str">
        <f>VLOOKUP(A186,'Part 50 Counties'!$A$2:$B$34,2)</f>
        <v>Yes</v>
      </c>
      <c r="O186" s="25">
        <f>(IF(N186="No",0,(IF(D186="CO2",0,(VLOOKUP(F186,'Rule Reductions'!$C$2:$E$75,2,FALSE))))))</f>
        <v>0.42763413971800224</v>
      </c>
      <c r="P186" s="25">
        <f>(IF(N186="No",0,(IF(D186="CO2",0,(VLOOKUP(F186,'Rule Reductions'!$C$2:$E$75,3,FALSE))))))</f>
        <v>0.42763413971800224</v>
      </c>
      <c r="Q186" s="22">
        <f t="shared" si="12"/>
        <v>46.84877056611851</v>
      </c>
      <c r="R186" s="22">
        <f t="shared" si="13"/>
        <v>49.335918912002498</v>
      </c>
      <c r="S186" s="22">
        <f t="shared" si="14"/>
        <v>42.576749112456135</v>
      </c>
      <c r="T186" s="22">
        <f t="shared" si="15"/>
        <v>48.309387443606319</v>
      </c>
      <c r="U186" s="22">
        <f t="shared" si="16"/>
        <v>52.965899623986132</v>
      </c>
      <c r="V186" s="22">
        <f t="shared" si="17"/>
        <v>44.168770133228726</v>
      </c>
    </row>
    <row r="187" spans="1:22" x14ac:dyDescent="0.25">
      <c r="A187" s="1" t="s">
        <v>42</v>
      </c>
      <c r="B187" s="1" t="s">
        <v>45</v>
      </c>
      <c r="C187" s="1" t="s">
        <v>3</v>
      </c>
      <c r="D187" s="1" t="s">
        <v>24</v>
      </c>
      <c r="E187" s="2">
        <v>74.568585159246595</v>
      </c>
      <c r="F187" s="1" t="s">
        <v>3</v>
      </c>
      <c r="G187" s="1" t="s">
        <v>101</v>
      </c>
      <c r="H187" s="13">
        <f>IF(G187="Mix",'Growth Factors'!$N$7,(IF(G187="Oil",'Growth Factors'!$E$7,'Growth Factors'!$K$7)))</f>
        <v>8.9570562775409979E-2</v>
      </c>
      <c r="I187" s="23">
        <f>IF(G187="Mix",'Growth Factors'!$O$7,(IF(G187="Oil",'Growth Factors'!$F$7,'Growth Factors'!$L$7)))</f>
        <v>0.14741463403243865</v>
      </c>
      <c r="J187" s="23">
        <f>IF(G187="Mix",'Growth Factors'!$P$7,(IF(G187="Oil",'Growth Factors'!$G$7,'Growth Factors'!$M$7)))</f>
        <v>-9.7846340250338504E-3</v>
      </c>
      <c r="K187" s="23">
        <f>IF(G187="Mix",'Growth Factors'!$N$12,(IF(G187="Oil",'Growth Factors'!$E$12,'Growth Factors'!$K$12)))</f>
        <v>0.12354040091572198</v>
      </c>
      <c r="L187" s="23">
        <f>IF(G187="Mix",'Growth Factors'!$O$12,(IF(G187="Oil",'Growth Factors'!$F$12,'Growth Factors'!$L$12)))</f>
        <v>0.23183776999580308</v>
      </c>
      <c r="M187" s="23">
        <f>IF(G187="Mix",'Growth Factors'!$P$12,(IF(G187="Oil",'Growth Factors'!$G$12,'Growth Factors'!$M$12)))</f>
        <v>2.7241294693957304E-2</v>
      </c>
      <c r="N187" s="24" t="str">
        <f>VLOOKUP(A187,'Part 50 Counties'!$A$2:$B$34,2)</f>
        <v>Yes</v>
      </c>
      <c r="O187" s="25">
        <f>(IF(N187="No",0,(IF(D187="CO2",0,(VLOOKUP(F187,'Rule Reductions'!$C$2:$E$75,2,FALSE))))))</f>
        <v>0</v>
      </c>
      <c r="P187" s="25">
        <f>(IF(N187="No",0,(IF(D187="CO2",0,(VLOOKUP(F187,'Rule Reductions'!$C$2:$E$75,3,FALSE))))))</f>
        <v>0</v>
      </c>
      <c r="Q187" s="22">
        <f t="shared" si="12"/>
        <v>81.2477352973264</v>
      </c>
      <c r="R187" s="22">
        <f t="shared" si="13"/>
        <v>85.561085850813669</v>
      </c>
      <c r="S187" s="22">
        <f t="shared" si="14"/>
        <v>73.838958843698805</v>
      </c>
      <c r="T187" s="22">
        <f t="shared" si="15"/>
        <v>83.780818065538071</v>
      </c>
      <c r="U187" s="22">
        <f t="shared" si="16"/>
        <v>91.856399654308476</v>
      </c>
      <c r="V187" s="22">
        <f t="shared" si="17"/>
        <v>76.599929962481085</v>
      </c>
    </row>
    <row r="188" spans="1:22" x14ac:dyDescent="0.25">
      <c r="A188" s="1" t="s">
        <v>43</v>
      </c>
      <c r="B188" s="1" t="s">
        <v>45</v>
      </c>
      <c r="C188" s="1" t="s">
        <v>3</v>
      </c>
      <c r="D188" s="1" t="s">
        <v>23</v>
      </c>
      <c r="E188" s="6">
        <v>1.3474205217355899</v>
      </c>
      <c r="F188" s="1" t="s">
        <v>3</v>
      </c>
      <c r="G188" s="1" t="s">
        <v>101</v>
      </c>
      <c r="H188" s="13">
        <f>IF(G188="Mix",'Growth Factors'!$N$7,(IF(G188="Oil",'Growth Factors'!$E$7,'Growth Factors'!$K$7)))</f>
        <v>8.9570562775409979E-2</v>
      </c>
      <c r="I188" s="23">
        <f>IF(G188="Mix",'Growth Factors'!$O$7,(IF(G188="Oil",'Growth Factors'!$F$7,'Growth Factors'!$L$7)))</f>
        <v>0.14741463403243865</v>
      </c>
      <c r="J188" s="23">
        <f>IF(G188="Mix",'Growth Factors'!$P$7,(IF(G188="Oil",'Growth Factors'!$G$7,'Growth Factors'!$M$7)))</f>
        <v>-9.7846340250338504E-3</v>
      </c>
      <c r="K188" s="23">
        <f>IF(G188="Mix",'Growth Factors'!$N$12,(IF(G188="Oil",'Growth Factors'!$E$12,'Growth Factors'!$K$12)))</f>
        <v>0.12354040091572198</v>
      </c>
      <c r="L188" s="23">
        <f>IF(G188="Mix",'Growth Factors'!$O$12,(IF(G188="Oil",'Growth Factors'!$F$12,'Growth Factors'!$L$12)))</f>
        <v>0.23183776999580308</v>
      </c>
      <c r="M188" s="23">
        <f>IF(G188="Mix",'Growth Factors'!$P$12,(IF(G188="Oil",'Growth Factors'!$G$12,'Growth Factors'!$M$12)))</f>
        <v>2.7241294693957304E-2</v>
      </c>
      <c r="N188" s="24" t="str">
        <f>VLOOKUP(A188,'Part 50 Counties'!$A$2:$B$34,2)</f>
        <v>No</v>
      </c>
      <c r="O188" s="25">
        <f>(IF(N188="No",0,(IF(D188="CO2",0,(VLOOKUP(F188,'Rule Reductions'!$C$2:$E$75,2,FALSE))))))</f>
        <v>0</v>
      </c>
      <c r="P188" s="25">
        <f>(IF(N188="No",0,(IF(D188="CO2",0,(VLOOKUP(F188,'Rule Reductions'!$C$2:$E$75,3,FALSE))))))</f>
        <v>0</v>
      </c>
      <c r="Q188" s="22">
        <f t="shared" si="12"/>
        <v>1.4681097361625832</v>
      </c>
      <c r="R188" s="22">
        <f t="shared" si="13"/>
        <v>1.5460500248350395</v>
      </c>
      <c r="S188" s="22">
        <f t="shared" si="14"/>
        <v>1.3342365050525871</v>
      </c>
      <c r="T188" s="22">
        <f t="shared" si="15"/>
        <v>1.5138813931928758</v>
      </c>
      <c r="U188" s="22">
        <f t="shared" si="16"/>
        <v>1.6598034907413508</v>
      </c>
      <c r="V188" s="22">
        <f t="shared" si="17"/>
        <v>1.3841260012448748</v>
      </c>
    </row>
    <row r="189" spans="1:22" x14ac:dyDescent="0.25">
      <c r="A189" s="1" t="s">
        <v>43</v>
      </c>
      <c r="B189" s="1" t="s">
        <v>45</v>
      </c>
      <c r="C189" s="1" t="s">
        <v>3</v>
      </c>
      <c r="D189" s="1" t="s">
        <v>24</v>
      </c>
      <c r="E189" s="2">
        <v>348.52469443284298</v>
      </c>
      <c r="F189" s="1" t="s">
        <v>3</v>
      </c>
      <c r="G189" s="1" t="s">
        <v>101</v>
      </c>
      <c r="H189" s="13">
        <f>IF(G189="Mix",'Growth Factors'!$N$7,(IF(G189="Oil",'Growth Factors'!$E$7,'Growth Factors'!$K$7)))</f>
        <v>8.9570562775409979E-2</v>
      </c>
      <c r="I189" s="23">
        <f>IF(G189="Mix",'Growth Factors'!$O$7,(IF(G189="Oil",'Growth Factors'!$F$7,'Growth Factors'!$L$7)))</f>
        <v>0.14741463403243865</v>
      </c>
      <c r="J189" s="23">
        <f>IF(G189="Mix",'Growth Factors'!$P$7,(IF(G189="Oil",'Growth Factors'!$G$7,'Growth Factors'!$M$7)))</f>
        <v>-9.7846340250338504E-3</v>
      </c>
      <c r="K189" s="23">
        <f>IF(G189="Mix",'Growth Factors'!$N$12,(IF(G189="Oil",'Growth Factors'!$E$12,'Growth Factors'!$K$12)))</f>
        <v>0.12354040091572198</v>
      </c>
      <c r="L189" s="23">
        <f>IF(G189="Mix",'Growth Factors'!$O$12,(IF(G189="Oil",'Growth Factors'!$F$12,'Growth Factors'!$L$12)))</f>
        <v>0.23183776999580308</v>
      </c>
      <c r="M189" s="23">
        <f>IF(G189="Mix",'Growth Factors'!$P$12,(IF(G189="Oil",'Growth Factors'!$G$12,'Growth Factors'!$M$12)))</f>
        <v>2.7241294693957304E-2</v>
      </c>
      <c r="N189" s="24" t="str">
        <f>VLOOKUP(A189,'Part 50 Counties'!$A$2:$B$34,2)</f>
        <v>No</v>
      </c>
      <c r="O189" s="25">
        <f>(IF(N189="No",0,(IF(D189="CO2",0,(VLOOKUP(F189,'Rule Reductions'!$C$2:$E$75,2,FALSE))))))</f>
        <v>0</v>
      </c>
      <c r="P189" s="25">
        <f>(IF(N189="No",0,(IF(D189="CO2",0,(VLOOKUP(F189,'Rule Reductions'!$C$2:$E$75,3,FALSE))))))</f>
        <v>0</v>
      </c>
      <c r="Q189" s="22">
        <f t="shared" si="12"/>
        <v>379.74224745432053</v>
      </c>
      <c r="R189" s="22">
        <f t="shared" si="13"/>
        <v>399.90233471392804</v>
      </c>
      <c r="S189" s="22">
        <f t="shared" si="14"/>
        <v>345.11450784913086</v>
      </c>
      <c r="T189" s="22">
        <f t="shared" si="15"/>
        <v>391.58157491210591</v>
      </c>
      <c r="U189" s="22">
        <f t="shared" si="16"/>
        <v>429.325882378622</v>
      </c>
      <c r="V189" s="22">
        <f t="shared" si="17"/>
        <v>358.01895834200946</v>
      </c>
    </row>
    <row r="190" spans="1:22" x14ac:dyDescent="0.25">
      <c r="A190" s="1" t="s">
        <v>22</v>
      </c>
      <c r="B190" s="1" t="s">
        <v>16</v>
      </c>
      <c r="C190" s="1" t="s">
        <v>3</v>
      </c>
      <c r="D190" s="1" t="s">
        <v>23</v>
      </c>
      <c r="E190" s="6">
        <v>1.6489638631276</v>
      </c>
      <c r="F190" s="1" t="s">
        <v>3</v>
      </c>
      <c r="G190" s="1" t="s">
        <v>101</v>
      </c>
      <c r="H190" s="13">
        <f>IF(G190="Mix",'Growth Factors'!$N$7,(IF(G190="Oil",'Growth Factors'!$E$7,'Growth Factors'!$K$7)))</f>
        <v>8.9570562775409979E-2</v>
      </c>
      <c r="I190" s="23">
        <f>IF(G190="Mix",'Growth Factors'!$O$7,(IF(G190="Oil",'Growth Factors'!$F$7,'Growth Factors'!$L$7)))</f>
        <v>0.14741463403243865</v>
      </c>
      <c r="J190" s="23">
        <f>IF(G190="Mix",'Growth Factors'!$P$7,(IF(G190="Oil",'Growth Factors'!$G$7,'Growth Factors'!$M$7)))</f>
        <v>-9.7846340250338504E-3</v>
      </c>
      <c r="K190" s="23">
        <f>IF(G190="Mix",'Growth Factors'!$N$12,(IF(G190="Oil",'Growth Factors'!$E$12,'Growth Factors'!$K$12)))</f>
        <v>0.12354040091572198</v>
      </c>
      <c r="L190" s="23">
        <f>IF(G190="Mix",'Growth Factors'!$O$12,(IF(G190="Oil",'Growth Factors'!$F$12,'Growth Factors'!$L$12)))</f>
        <v>0.23183776999580308</v>
      </c>
      <c r="M190" s="23">
        <f>IF(G190="Mix",'Growth Factors'!$P$12,(IF(G190="Oil",'Growth Factors'!$G$12,'Growth Factors'!$M$12)))</f>
        <v>2.7241294693957304E-2</v>
      </c>
      <c r="N190" s="24" t="str">
        <f>VLOOKUP(A190,'Part 50 Counties'!$A$2:$B$34,2)</f>
        <v>Yes</v>
      </c>
      <c r="O190" s="25">
        <f>(IF(N190="No",0,(IF(D190="CO2",0,(VLOOKUP(F190,'Rule Reductions'!$C$2:$E$75,2,FALSE))))))</f>
        <v>0.42763413971800224</v>
      </c>
      <c r="P190" s="25">
        <f>(IF(N190="No",0,(IF(D190="CO2",0,(VLOOKUP(F190,'Rule Reductions'!$C$2:$E$75,3,FALSE))))))</f>
        <v>0.42763413971800224</v>
      </c>
      <c r="Q190" s="22">
        <f t="shared" si="12"/>
        <v>1.0283482684880898</v>
      </c>
      <c r="R190" s="22">
        <f t="shared" si="13"/>
        <v>1.0829421172498872</v>
      </c>
      <c r="S190" s="22">
        <f t="shared" si="14"/>
        <v>0.93457577858640528</v>
      </c>
      <c r="T190" s="22">
        <f t="shared" si="15"/>
        <v>1.0604093624877551</v>
      </c>
      <c r="U190" s="22">
        <f t="shared" si="16"/>
        <v>1.1626215695536621</v>
      </c>
      <c r="V190" s="22">
        <f t="shared" si="17"/>
        <v>0.96952124333019396</v>
      </c>
    </row>
    <row r="191" spans="1:22" x14ac:dyDescent="0.25">
      <c r="A191" s="1" t="s">
        <v>22</v>
      </c>
      <c r="B191" s="1" t="s">
        <v>16</v>
      </c>
      <c r="C191" s="1" t="s">
        <v>3</v>
      </c>
      <c r="D191" s="1" t="s">
        <v>24</v>
      </c>
      <c r="E191" s="2">
        <v>691.44613142328205</v>
      </c>
      <c r="F191" s="1" t="s">
        <v>3</v>
      </c>
      <c r="G191" s="1" t="s">
        <v>101</v>
      </c>
      <c r="H191" s="13">
        <f>IF(G191="Mix",'Growth Factors'!$N$7,(IF(G191="Oil",'Growth Factors'!$E$7,'Growth Factors'!$K$7)))</f>
        <v>8.9570562775409979E-2</v>
      </c>
      <c r="I191" s="23">
        <f>IF(G191="Mix",'Growth Factors'!$O$7,(IF(G191="Oil",'Growth Factors'!$F$7,'Growth Factors'!$L$7)))</f>
        <v>0.14741463403243865</v>
      </c>
      <c r="J191" s="23">
        <f>IF(G191="Mix",'Growth Factors'!$P$7,(IF(G191="Oil",'Growth Factors'!$G$7,'Growth Factors'!$M$7)))</f>
        <v>-9.7846340250338504E-3</v>
      </c>
      <c r="K191" s="23">
        <f>IF(G191="Mix",'Growth Factors'!$N$12,(IF(G191="Oil",'Growth Factors'!$E$12,'Growth Factors'!$K$12)))</f>
        <v>0.12354040091572198</v>
      </c>
      <c r="L191" s="23">
        <f>IF(G191="Mix",'Growth Factors'!$O$12,(IF(G191="Oil",'Growth Factors'!$F$12,'Growth Factors'!$L$12)))</f>
        <v>0.23183776999580308</v>
      </c>
      <c r="M191" s="23">
        <f>IF(G191="Mix",'Growth Factors'!$P$12,(IF(G191="Oil",'Growth Factors'!$G$12,'Growth Factors'!$M$12)))</f>
        <v>2.7241294693957304E-2</v>
      </c>
      <c r="N191" s="24" t="str">
        <f>VLOOKUP(A191,'Part 50 Counties'!$A$2:$B$34,2)</f>
        <v>Yes</v>
      </c>
      <c r="O191" s="25">
        <f>(IF(N191="No",0,(IF(D191="CO2",0,(VLOOKUP(F191,'Rule Reductions'!$C$2:$E$75,2,FALSE))))))</f>
        <v>0</v>
      </c>
      <c r="P191" s="25">
        <f>(IF(N191="No",0,(IF(D191="CO2",0,(VLOOKUP(F191,'Rule Reductions'!$C$2:$E$75,3,FALSE))))))</f>
        <v>0</v>
      </c>
      <c r="Q191" s="22">
        <f t="shared" si="12"/>
        <v>753.37935054374555</v>
      </c>
      <c r="R191" s="22">
        <f t="shared" si="13"/>
        <v>793.37540984019074</v>
      </c>
      <c r="S191" s="22">
        <f t="shared" si="14"/>
        <v>684.68058407927981</v>
      </c>
      <c r="T191" s="22">
        <f t="shared" si="15"/>
        <v>776.86766371093927</v>
      </c>
      <c r="U191" s="22">
        <f t="shared" si="16"/>
        <v>851.74946060468085</v>
      </c>
      <c r="V191" s="22">
        <f t="shared" si="17"/>
        <v>710.28201925438043</v>
      </c>
    </row>
    <row r="192" spans="1:22" x14ac:dyDescent="0.25">
      <c r="A192" s="1" t="s">
        <v>22</v>
      </c>
      <c r="B192" s="1" t="s">
        <v>34</v>
      </c>
      <c r="C192" s="1" t="s">
        <v>3</v>
      </c>
      <c r="D192" s="1" t="s">
        <v>23</v>
      </c>
      <c r="E192" s="6">
        <v>3.99</v>
      </c>
      <c r="F192" s="1" t="s">
        <v>3</v>
      </c>
      <c r="G192" s="1" t="s">
        <v>101</v>
      </c>
      <c r="H192" s="13">
        <f>IF(G192="Mix",'Growth Factors'!$N$7,(IF(G192="Oil",'Growth Factors'!$E$7,'Growth Factors'!$K$7)))</f>
        <v>8.9570562775409979E-2</v>
      </c>
      <c r="I192" s="23">
        <f>IF(G192="Mix",'Growth Factors'!$O$7,(IF(G192="Oil",'Growth Factors'!$F$7,'Growth Factors'!$L$7)))</f>
        <v>0.14741463403243865</v>
      </c>
      <c r="J192" s="23">
        <f>IF(G192="Mix",'Growth Factors'!$P$7,(IF(G192="Oil",'Growth Factors'!$G$7,'Growth Factors'!$M$7)))</f>
        <v>-9.7846340250338504E-3</v>
      </c>
      <c r="K192" s="23">
        <f>IF(G192="Mix",'Growth Factors'!$N$12,(IF(G192="Oil",'Growth Factors'!$E$12,'Growth Factors'!$K$12)))</f>
        <v>0.12354040091572198</v>
      </c>
      <c r="L192" s="23">
        <f>IF(G192="Mix",'Growth Factors'!$O$12,(IF(G192="Oil",'Growth Factors'!$F$12,'Growth Factors'!$L$12)))</f>
        <v>0.23183776999580308</v>
      </c>
      <c r="M192" s="23">
        <f>IF(G192="Mix",'Growth Factors'!$P$12,(IF(G192="Oil",'Growth Factors'!$G$12,'Growth Factors'!$M$12)))</f>
        <v>2.7241294693957304E-2</v>
      </c>
      <c r="N192" s="24" t="str">
        <f>VLOOKUP(A192,'Part 50 Counties'!$A$2:$B$34,2)</f>
        <v>Yes</v>
      </c>
      <c r="O192" s="25">
        <f>(IF(N192="No",0,(IF(D192="CO2",0,(VLOOKUP(F192,'Rule Reductions'!$C$2:$E$75,2,FALSE))))))</f>
        <v>0.42763413971800224</v>
      </c>
      <c r="P192" s="25">
        <f>(IF(N192="No",0,(IF(D192="CO2",0,(VLOOKUP(F192,'Rule Reductions'!$C$2:$E$75,3,FALSE))))))</f>
        <v>0.42763413971800224</v>
      </c>
      <c r="Q192" s="22">
        <f t="shared" si="12"/>
        <v>2.488295640078543</v>
      </c>
      <c r="R192" s="22">
        <f t="shared" si="13"/>
        <v>2.6203964467914402</v>
      </c>
      <c r="S192" s="22">
        <f t="shared" si="14"/>
        <v>2.2613942245447518</v>
      </c>
      <c r="T192" s="22">
        <f t="shared" si="15"/>
        <v>2.5658739108455144</v>
      </c>
      <c r="U192" s="22">
        <f t="shared" si="16"/>
        <v>2.8131969209565071</v>
      </c>
      <c r="V192" s="22">
        <f t="shared" si="17"/>
        <v>2.3459518109452535</v>
      </c>
    </row>
    <row r="193" spans="1:22" x14ac:dyDescent="0.25">
      <c r="A193" s="1" t="s">
        <v>22</v>
      </c>
      <c r="B193" s="1" t="s">
        <v>34</v>
      </c>
      <c r="C193" s="1" t="s">
        <v>3</v>
      </c>
      <c r="D193" s="1" t="s">
        <v>24</v>
      </c>
      <c r="E193" s="2">
        <v>5569.3</v>
      </c>
      <c r="F193" s="1" t="s">
        <v>3</v>
      </c>
      <c r="G193" s="1" t="s">
        <v>101</v>
      </c>
      <c r="H193" s="13">
        <f>IF(G193="Mix",'Growth Factors'!$N$7,(IF(G193="Oil",'Growth Factors'!$E$7,'Growth Factors'!$K$7)))</f>
        <v>8.9570562775409979E-2</v>
      </c>
      <c r="I193" s="23">
        <f>IF(G193="Mix",'Growth Factors'!$O$7,(IF(G193="Oil",'Growth Factors'!$F$7,'Growth Factors'!$L$7)))</f>
        <v>0.14741463403243865</v>
      </c>
      <c r="J193" s="23">
        <f>IF(G193="Mix",'Growth Factors'!$P$7,(IF(G193="Oil",'Growth Factors'!$G$7,'Growth Factors'!$M$7)))</f>
        <v>-9.7846340250338504E-3</v>
      </c>
      <c r="K193" s="23">
        <f>IF(G193="Mix",'Growth Factors'!$N$12,(IF(G193="Oil",'Growth Factors'!$E$12,'Growth Factors'!$K$12)))</f>
        <v>0.12354040091572198</v>
      </c>
      <c r="L193" s="23">
        <f>IF(G193="Mix",'Growth Factors'!$O$12,(IF(G193="Oil",'Growth Factors'!$F$12,'Growth Factors'!$L$12)))</f>
        <v>0.23183776999580308</v>
      </c>
      <c r="M193" s="23">
        <f>IF(G193="Mix",'Growth Factors'!$P$12,(IF(G193="Oil",'Growth Factors'!$G$12,'Growth Factors'!$M$12)))</f>
        <v>2.7241294693957304E-2</v>
      </c>
      <c r="N193" s="24" t="str">
        <f>VLOOKUP(A193,'Part 50 Counties'!$A$2:$B$34,2)</f>
        <v>Yes</v>
      </c>
      <c r="O193" s="25">
        <f>(IF(N193="No",0,(IF(D193="CO2",0,(VLOOKUP(F193,'Rule Reductions'!$C$2:$E$75,2,FALSE))))))</f>
        <v>0</v>
      </c>
      <c r="P193" s="25">
        <f>(IF(N193="No",0,(IF(D193="CO2",0,(VLOOKUP(F193,'Rule Reductions'!$C$2:$E$75,3,FALSE))))))</f>
        <v>0</v>
      </c>
      <c r="Q193" s="22">
        <f t="shared" si="12"/>
        <v>6068.1453352650906</v>
      </c>
      <c r="R193" s="22">
        <f t="shared" si="13"/>
        <v>6390.2963213168614</v>
      </c>
      <c r="S193" s="22">
        <f t="shared" si="14"/>
        <v>5514.8064377243791</v>
      </c>
      <c r="T193" s="22">
        <f t="shared" si="15"/>
        <v>6257.3335548199302</v>
      </c>
      <c r="U193" s="22">
        <f t="shared" si="16"/>
        <v>6860.4740924376265</v>
      </c>
      <c r="V193" s="22">
        <f t="shared" si="17"/>
        <v>5721.0149425390564</v>
      </c>
    </row>
    <row r="194" spans="1:22" x14ac:dyDescent="0.25">
      <c r="A194" s="1" t="s">
        <v>22</v>
      </c>
      <c r="B194" s="1" t="s">
        <v>45</v>
      </c>
      <c r="C194" s="1" t="s">
        <v>3</v>
      </c>
      <c r="D194" s="1" t="s">
        <v>23</v>
      </c>
      <c r="E194" s="2">
        <v>248.25417872659199</v>
      </c>
      <c r="F194" s="1" t="s">
        <v>3</v>
      </c>
      <c r="G194" s="1" t="s">
        <v>101</v>
      </c>
      <c r="H194" s="13">
        <f>IF(G194="Mix",'Growth Factors'!$N$7,(IF(G194="Oil",'Growth Factors'!$E$7,'Growth Factors'!$K$7)))</f>
        <v>8.9570562775409979E-2</v>
      </c>
      <c r="I194" s="23">
        <f>IF(G194="Mix",'Growth Factors'!$O$7,(IF(G194="Oil",'Growth Factors'!$F$7,'Growth Factors'!$L$7)))</f>
        <v>0.14741463403243865</v>
      </c>
      <c r="J194" s="23">
        <f>IF(G194="Mix",'Growth Factors'!$P$7,(IF(G194="Oil",'Growth Factors'!$G$7,'Growth Factors'!$M$7)))</f>
        <v>-9.7846340250338504E-3</v>
      </c>
      <c r="K194" s="23">
        <f>IF(G194="Mix",'Growth Factors'!$N$12,(IF(G194="Oil",'Growth Factors'!$E$12,'Growth Factors'!$K$12)))</f>
        <v>0.12354040091572198</v>
      </c>
      <c r="L194" s="23">
        <f>IF(G194="Mix",'Growth Factors'!$O$12,(IF(G194="Oil",'Growth Factors'!$F$12,'Growth Factors'!$L$12)))</f>
        <v>0.23183776999580308</v>
      </c>
      <c r="M194" s="23">
        <f>IF(G194="Mix",'Growth Factors'!$P$12,(IF(G194="Oil",'Growth Factors'!$G$12,'Growth Factors'!$M$12)))</f>
        <v>2.7241294693957304E-2</v>
      </c>
      <c r="N194" s="24" t="str">
        <f>VLOOKUP(A194,'Part 50 Counties'!$A$2:$B$34,2)</f>
        <v>Yes</v>
      </c>
      <c r="O194" s="25">
        <f>(IF(N194="No",0,(IF(D194="CO2",0,(VLOOKUP(F194,'Rule Reductions'!$C$2:$E$75,2,FALSE))))))</f>
        <v>0.42763413971800224</v>
      </c>
      <c r="P194" s="25">
        <f>(IF(N194="No",0,(IF(D194="CO2",0,(VLOOKUP(F194,'Rule Reductions'!$C$2:$E$75,3,FALSE))))))</f>
        <v>0.42763413971800224</v>
      </c>
      <c r="Q194" s="22">
        <f t="shared" si="12"/>
        <v>154.81949638011486</v>
      </c>
      <c r="R194" s="22">
        <f t="shared" si="13"/>
        <v>163.03868868077413</v>
      </c>
      <c r="S194" s="22">
        <f t="shared" si="14"/>
        <v>140.70189623845008</v>
      </c>
      <c r="T194" s="22">
        <f t="shared" si="15"/>
        <v>159.64634597818093</v>
      </c>
      <c r="U194" s="22">
        <f t="shared" si="16"/>
        <v>175.03455920005891</v>
      </c>
      <c r="V194" s="22">
        <f t="shared" si="17"/>
        <v>145.96299252089599</v>
      </c>
    </row>
    <row r="195" spans="1:22" x14ac:dyDescent="0.25">
      <c r="A195" s="1" t="s">
        <v>22</v>
      </c>
      <c r="B195" s="1" t="s">
        <v>45</v>
      </c>
      <c r="C195" s="1" t="s">
        <v>3</v>
      </c>
      <c r="D195" s="1" t="s">
        <v>24</v>
      </c>
      <c r="E195" s="2">
        <v>140.180343675736</v>
      </c>
      <c r="F195" s="1" t="s">
        <v>3</v>
      </c>
      <c r="G195" s="1" t="s">
        <v>101</v>
      </c>
      <c r="H195" s="13">
        <f>IF(G195="Mix",'Growth Factors'!$N$7,(IF(G195="Oil",'Growth Factors'!$E$7,'Growth Factors'!$K$7)))</f>
        <v>8.9570562775409979E-2</v>
      </c>
      <c r="I195" s="23">
        <f>IF(G195="Mix",'Growth Factors'!$O$7,(IF(G195="Oil",'Growth Factors'!$F$7,'Growth Factors'!$L$7)))</f>
        <v>0.14741463403243865</v>
      </c>
      <c r="J195" s="23">
        <f>IF(G195="Mix",'Growth Factors'!$P$7,(IF(G195="Oil",'Growth Factors'!$G$7,'Growth Factors'!$M$7)))</f>
        <v>-9.7846340250338504E-3</v>
      </c>
      <c r="K195" s="23">
        <f>IF(G195="Mix",'Growth Factors'!$N$12,(IF(G195="Oil",'Growth Factors'!$E$12,'Growth Factors'!$K$12)))</f>
        <v>0.12354040091572198</v>
      </c>
      <c r="L195" s="23">
        <f>IF(G195="Mix",'Growth Factors'!$O$12,(IF(G195="Oil",'Growth Factors'!$F$12,'Growth Factors'!$L$12)))</f>
        <v>0.23183776999580308</v>
      </c>
      <c r="M195" s="23">
        <f>IF(G195="Mix",'Growth Factors'!$P$12,(IF(G195="Oil",'Growth Factors'!$G$12,'Growth Factors'!$M$12)))</f>
        <v>2.7241294693957304E-2</v>
      </c>
      <c r="N195" s="24" t="str">
        <f>VLOOKUP(A195,'Part 50 Counties'!$A$2:$B$34,2)</f>
        <v>Yes</v>
      </c>
      <c r="O195" s="25">
        <f>(IF(N195="No",0,(IF(D195="CO2",0,(VLOOKUP(F195,'Rule Reductions'!$C$2:$E$75,2,FALSE))))))</f>
        <v>0</v>
      </c>
      <c r="P195" s="25">
        <f>(IF(N195="No",0,(IF(D195="CO2",0,(VLOOKUP(F195,'Rule Reductions'!$C$2:$E$75,3,FALSE))))))</f>
        <v>0</v>
      </c>
      <c r="Q195" s="22">
        <f t="shared" ref="Q195:Q258" si="18">+$E195*(1+H195)*(1-$O195)</f>
        <v>152.73637594882206</v>
      </c>
      <c r="R195" s="22">
        <f t="shared" ref="R195:R258" si="19">+$E195*(1+I195)*(1-$O195)</f>
        <v>160.84497773723609</v>
      </c>
      <c r="S195" s="22">
        <f t="shared" ref="S195:S258" si="20">+$E195*(1+J195)*(1-$O195)</f>
        <v>138.80873031536547</v>
      </c>
      <c r="T195" s="22">
        <f t="shared" ref="T195:T258" si="21">+$E195*(1+K195)*(1-$P195)</f>
        <v>157.49827953394012</v>
      </c>
      <c r="U195" s="22">
        <f t="shared" ref="U195:U258" si="22">+$E195*(1+L195)*(1-$P195)</f>
        <v>172.67944195076393</v>
      </c>
      <c r="V195" s="22">
        <f t="shared" ref="V195:V258" si="23">+$E195*(1+M195)*(1-$P195)</f>
        <v>143.99903772810694</v>
      </c>
    </row>
    <row r="196" spans="1:22" x14ac:dyDescent="0.25">
      <c r="A196" s="1" t="s">
        <v>44</v>
      </c>
      <c r="B196" s="1" t="s">
        <v>16</v>
      </c>
      <c r="C196" s="1" t="s">
        <v>3</v>
      </c>
      <c r="D196" s="1" t="s">
        <v>23</v>
      </c>
      <c r="E196" s="7">
        <v>2.4905660377358502E-2</v>
      </c>
      <c r="F196" s="1" t="s">
        <v>3</v>
      </c>
      <c r="G196" s="1" t="s">
        <v>101</v>
      </c>
      <c r="H196" s="13">
        <f>IF(G196="Mix",'Growth Factors'!$N$7,(IF(G196="Oil",'Growth Factors'!$E$7,'Growth Factors'!$K$7)))</f>
        <v>8.9570562775409979E-2</v>
      </c>
      <c r="I196" s="23">
        <f>IF(G196="Mix",'Growth Factors'!$O$7,(IF(G196="Oil",'Growth Factors'!$F$7,'Growth Factors'!$L$7)))</f>
        <v>0.14741463403243865</v>
      </c>
      <c r="J196" s="23">
        <f>IF(G196="Mix",'Growth Factors'!$P$7,(IF(G196="Oil",'Growth Factors'!$G$7,'Growth Factors'!$M$7)))</f>
        <v>-9.7846340250338504E-3</v>
      </c>
      <c r="K196" s="23">
        <f>IF(G196="Mix",'Growth Factors'!$N$12,(IF(G196="Oil",'Growth Factors'!$E$12,'Growth Factors'!$K$12)))</f>
        <v>0.12354040091572198</v>
      </c>
      <c r="L196" s="23">
        <f>IF(G196="Mix",'Growth Factors'!$O$12,(IF(G196="Oil",'Growth Factors'!$F$12,'Growth Factors'!$L$12)))</f>
        <v>0.23183776999580308</v>
      </c>
      <c r="M196" s="23">
        <f>IF(G196="Mix",'Growth Factors'!$P$12,(IF(G196="Oil",'Growth Factors'!$G$12,'Growth Factors'!$M$12)))</f>
        <v>2.7241294693957304E-2</v>
      </c>
      <c r="N196" s="24" t="str">
        <f>VLOOKUP(A196,'Part 50 Counties'!$A$2:$B$34,2)</f>
        <v>Yes</v>
      </c>
      <c r="O196" s="25">
        <f>(IF(N196="No",0,(IF(D196="CO2",0,(VLOOKUP(F196,'Rule Reductions'!$C$2:$E$75,2,FALSE))))))</f>
        <v>0.42763413971800224</v>
      </c>
      <c r="P196" s="25">
        <f>(IF(N196="No",0,(IF(D196="CO2",0,(VLOOKUP(F196,'Rule Reductions'!$C$2:$E$75,3,FALSE))))))</f>
        <v>0.42763413971800224</v>
      </c>
      <c r="Q196" s="22">
        <f t="shared" si="18"/>
        <v>1.5531991511342878E-2</v>
      </c>
      <c r="R196" s="22">
        <f t="shared" si="19"/>
        <v>1.6356567407976086E-2</v>
      </c>
      <c r="S196" s="22">
        <f t="shared" si="20"/>
        <v>1.4115668304719695E-2</v>
      </c>
      <c r="T196" s="22">
        <f t="shared" si="21"/>
        <v>1.601623664026141E-2</v>
      </c>
      <c r="U196" s="22">
        <f t="shared" si="22"/>
        <v>1.7560031851622412E-2</v>
      </c>
      <c r="V196" s="22">
        <f t="shared" si="23"/>
        <v>1.4643478462418952E-2</v>
      </c>
    </row>
    <row r="197" spans="1:22" x14ac:dyDescent="0.25">
      <c r="A197" s="1" t="s">
        <v>44</v>
      </c>
      <c r="B197" s="1" t="s">
        <v>16</v>
      </c>
      <c r="C197" s="1" t="s">
        <v>3</v>
      </c>
      <c r="D197" s="1" t="s">
        <v>24</v>
      </c>
      <c r="E197" s="2">
        <v>10.100324691577599</v>
      </c>
      <c r="F197" s="1" t="s">
        <v>3</v>
      </c>
      <c r="G197" s="1" t="s">
        <v>101</v>
      </c>
      <c r="H197" s="13">
        <f>IF(G197="Mix",'Growth Factors'!$N$7,(IF(G197="Oil",'Growth Factors'!$E$7,'Growth Factors'!$K$7)))</f>
        <v>8.9570562775409979E-2</v>
      </c>
      <c r="I197" s="23">
        <f>IF(G197="Mix",'Growth Factors'!$O$7,(IF(G197="Oil",'Growth Factors'!$F$7,'Growth Factors'!$L$7)))</f>
        <v>0.14741463403243865</v>
      </c>
      <c r="J197" s="23">
        <f>IF(G197="Mix",'Growth Factors'!$P$7,(IF(G197="Oil",'Growth Factors'!$G$7,'Growth Factors'!$M$7)))</f>
        <v>-9.7846340250338504E-3</v>
      </c>
      <c r="K197" s="23">
        <f>IF(G197="Mix",'Growth Factors'!$N$12,(IF(G197="Oil",'Growth Factors'!$E$12,'Growth Factors'!$K$12)))</f>
        <v>0.12354040091572198</v>
      </c>
      <c r="L197" s="23">
        <f>IF(G197="Mix",'Growth Factors'!$O$12,(IF(G197="Oil",'Growth Factors'!$F$12,'Growth Factors'!$L$12)))</f>
        <v>0.23183776999580308</v>
      </c>
      <c r="M197" s="23">
        <f>IF(G197="Mix",'Growth Factors'!$P$12,(IF(G197="Oil",'Growth Factors'!$G$12,'Growth Factors'!$M$12)))</f>
        <v>2.7241294693957304E-2</v>
      </c>
      <c r="N197" s="24" t="str">
        <f>VLOOKUP(A197,'Part 50 Counties'!$A$2:$B$34,2)</f>
        <v>Yes</v>
      </c>
      <c r="O197" s="25">
        <f>(IF(N197="No",0,(IF(D197="CO2",0,(VLOOKUP(F197,'Rule Reductions'!$C$2:$E$75,2,FALSE))))))</f>
        <v>0</v>
      </c>
      <c r="P197" s="25">
        <f>(IF(N197="No",0,(IF(D197="CO2",0,(VLOOKUP(F197,'Rule Reductions'!$C$2:$E$75,3,FALSE))))))</f>
        <v>0</v>
      </c>
      <c r="Q197" s="22">
        <f t="shared" si="18"/>
        <v>11.005016458416573</v>
      </c>
      <c r="R197" s="22">
        <f t="shared" si="19"/>
        <v>11.589260359595315</v>
      </c>
      <c r="S197" s="22">
        <f t="shared" si="20"/>
        <v>10.0014967109365</v>
      </c>
      <c r="T197" s="22">
        <f t="shared" si="21"/>
        <v>11.348122853354061</v>
      </c>
      <c r="U197" s="22">
        <f t="shared" si="22"/>
        <v>12.441961444306498</v>
      </c>
      <c r="V197" s="22">
        <f t="shared" si="23"/>
        <v>10.375470613005518</v>
      </c>
    </row>
    <row r="198" spans="1:22" x14ac:dyDescent="0.25">
      <c r="A198" s="1" t="s">
        <v>44</v>
      </c>
      <c r="B198" s="1" t="s">
        <v>45</v>
      </c>
      <c r="C198" s="1" t="s">
        <v>3</v>
      </c>
      <c r="D198" s="1" t="s">
        <v>23</v>
      </c>
      <c r="E198" s="2">
        <v>18.311305213568001</v>
      </c>
      <c r="F198" s="1" t="s">
        <v>3</v>
      </c>
      <c r="G198" s="1" t="s">
        <v>101</v>
      </c>
      <c r="H198" s="13">
        <f>IF(G198="Mix",'Growth Factors'!$N$7,(IF(G198="Oil",'Growth Factors'!$E$7,'Growth Factors'!$K$7)))</f>
        <v>8.9570562775409979E-2</v>
      </c>
      <c r="I198" s="23">
        <f>IF(G198="Mix",'Growth Factors'!$O$7,(IF(G198="Oil",'Growth Factors'!$F$7,'Growth Factors'!$L$7)))</f>
        <v>0.14741463403243865</v>
      </c>
      <c r="J198" s="23">
        <f>IF(G198="Mix",'Growth Factors'!$P$7,(IF(G198="Oil",'Growth Factors'!$G$7,'Growth Factors'!$M$7)))</f>
        <v>-9.7846340250338504E-3</v>
      </c>
      <c r="K198" s="23">
        <f>IF(G198="Mix",'Growth Factors'!$N$12,(IF(G198="Oil",'Growth Factors'!$E$12,'Growth Factors'!$K$12)))</f>
        <v>0.12354040091572198</v>
      </c>
      <c r="L198" s="23">
        <f>IF(G198="Mix",'Growth Factors'!$O$12,(IF(G198="Oil",'Growth Factors'!$F$12,'Growth Factors'!$L$12)))</f>
        <v>0.23183776999580308</v>
      </c>
      <c r="M198" s="23">
        <f>IF(G198="Mix",'Growth Factors'!$P$12,(IF(G198="Oil",'Growth Factors'!$G$12,'Growth Factors'!$M$12)))</f>
        <v>2.7241294693957304E-2</v>
      </c>
      <c r="N198" s="24" t="str">
        <f>VLOOKUP(A198,'Part 50 Counties'!$A$2:$B$34,2)</f>
        <v>Yes</v>
      </c>
      <c r="O198" s="25">
        <f>(IF(N198="No",0,(IF(D198="CO2",0,(VLOOKUP(F198,'Rule Reductions'!$C$2:$E$75,2,FALSE))))))</f>
        <v>0.42763413971800224</v>
      </c>
      <c r="P198" s="25">
        <f>(IF(N198="No",0,(IF(D198="CO2",0,(VLOOKUP(F198,'Rule Reductions'!$C$2:$E$75,3,FALSE))))))</f>
        <v>0.42763413971800224</v>
      </c>
      <c r="Q198" s="22">
        <f t="shared" si="18"/>
        <v>11.419534066934524</v>
      </c>
      <c r="R198" s="22">
        <f t="shared" si="19"/>
        <v>12.025784240036883</v>
      </c>
      <c r="S198" s="22">
        <f t="shared" si="20"/>
        <v>10.378215502215259</v>
      </c>
      <c r="T198" s="22">
        <f t="shared" si="21"/>
        <v>11.775563990231475</v>
      </c>
      <c r="U198" s="22">
        <f t="shared" si="22"/>
        <v>12.910603369800587</v>
      </c>
      <c r="V198" s="22">
        <f t="shared" si="23"/>
        <v>10.766275595624339</v>
      </c>
    </row>
    <row r="199" spans="1:22" x14ac:dyDescent="0.25">
      <c r="A199" s="1" t="s">
        <v>44</v>
      </c>
      <c r="B199" s="1" t="s">
        <v>45</v>
      </c>
      <c r="C199" s="1" t="s">
        <v>3</v>
      </c>
      <c r="D199" s="1" t="s">
        <v>24</v>
      </c>
      <c r="E199" s="6">
        <v>6.9074729028186397</v>
      </c>
      <c r="F199" s="1" t="s">
        <v>3</v>
      </c>
      <c r="G199" s="1" t="s">
        <v>101</v>
      </c>
      <c r="H199" s="13">
        <f>IF(G199="Mix",'Growth Factors'!$N$7,(IF(G199="Oil",'Growth Factors'!$E$7,'Growth Factors'!$K$7)))</f>
        <v>8.9570562775409979E-2</v>
      </c>
      <c r="I199" s="23">
        <f>IF(G199="Mix",'Growth Factors'!$O$7,(IF(G199="Oil",'Growth Factors'!$F$7,'Growth Factors'!$L$7)))</f>
        <v>0.14741463403243865</v>
      </c>
      <c r="J199" s="23">
        <f>IF(G199="Mix",'Growth Factors'!$P$7,(IF(G199="Oil",'Growth Factors'!$G$7,'Growth Factors'!$M$7)))</f>
        <v>-9.7846340250338504E-3</v>
      </c>
      <c r="K199" s="23">
        <f>IF(G199="Mix",'Growth Factors'!$N$12,(IF(G199="Oil",'Growth Factors'!$E$12,'Growth Factors'!$K$12)))</f>
        <v>0.12354040091572198</v>
      </c>
      <c r="L199" s="23">
        <f>IF(G199="Mix",'Growth Factors'!$O$12,(IF(G199="Oil",'Growth Factors'!$F$12,'Growth Factors'!$L$12)))</f>
        <v>0.23183776999580308</v>
      </c>
      <c r="M199" s="23">
        <f>IF(G199="Mix",'Growth Factors'!$P$12,(IF(G199="Oil",'Growth Factors'!$G$12,'Growth Factors'!$M$12)))</f>
        <v>2.7241294693957304E-2</v>
      </c>
      <c r="N199" s="24" t="str">
        <f>VLOOKUP(A199,'Part 50 Counties'!$A$2:$B$34,2)</f>
        <v>Yes</v>
      </c>
      <c r="O199" s="25">
        <f>(IF(N199="No",0,(IF(D199="CO2",0,(VLOOKUP(F199,'Rule Reductions'!$C$2:$E$75,2,FALSE))))))</f>
        <v>0</v>
      </c>
      <c r="P199" s="25">
        <f>(IF(N199="No",0,(IF(D199="CO2",0,(VLOOKUP(F199,'Rule Reductions'!$C$2:$E$75,3,FALSE))))))</f>
        <v>0</v>
      </c>
      <c r="Q199" s="22">
        <f t="shared" si="18"/>
        <v>7.5261791380799998</v>
      </c>
      <c r="R199" s="22">
        <f t="shared" si="19"/>
        <v>7.9257354928766368</v>
      </c>
      <c r="S199" s="22">
        <f t="shared" si="20"/>
        <v>6.8398858084267209</v>
      </c>
      <c r="T199" s="22">
        <f t="shared" si="21"/>
        <v>7.7608248745473398</v>
      </c>
      <c r="U199" s="22">
        <f t="shared" si="22"/>
        <v>8.5088860169145502</v>
      </c>
      <c r="V199" s="22">
        <f t="shared" si="23"/>
        <v>7.0956414077548473</v>
      </c>
    </row>
    <row r="200" spans="1:22" x14ac:dyDescent="0.25">
      <c r="A200" s="1" t="s">
        <v>49</v>
      </c>
      <c r="B200" s="1" t="s">
        <v>45</v>
      </c>
      <c r="C200" s="1" t="s">
        <v>3</v>
      </c>
      <c r="D200" s="1" t="s">
        <v>23</v>
      </c>
      <c r="E200" s="2">
        <v>19.432418647282301</v>
      </c>
      <c r="F200" s="1" t="s">
        <v>3</v>
      </c>
      <c r="G200" s="1" t="s">
        <v>101</v>
      </c>
      <c r="H200" s="13">
        <f>IF(G200="Mix",'Growth Factors'!$N$7,(IF(G200="Oil",'Growth Factors'!$E$7,'Growth Factors'!$K$7)))</f>
        <v>8.9570562775409979E-2</v>
      </c>
      <c r="I200" s="23">
        <f>IF(G200="Mix",'Growth Factors'!$O$7,(IF(G200="Oil",'Growth Factors'!$F$7,'Growth Factors'!$L$7)))</f>
        <v>0.14741463403243865</v>
      </c>
      <c r="J200" s="23">
        <f>IF(G200="Mix",'Growth Factors'!$P$7,(IF(G200="Oil",'Growth Factors'!$G$7,'Growth Factors'!$M$7)))</f>
        <v>-9.7846340250338504E-3</v>
      </c>
      <c r="K200" s="23">
        <f>IF(G200="Mix",'Growth Factors'!$N$12,(IF(G200="Oil",'Growth Factors'!$E$12,'Growth Factors'!$K$12)))</f>
        <v>0.12354040091572198</v>
      </c>
      <c r="L200" s="23">
        <f>IF(G200="Mix",'Growth Factors'!$O$12,(IF(G200="Oil",'Growth Factors'!$F$12,'Growth Factors'!$L$12)))</f>
        <v>0.23183776999580308</v>
      </c>
      <c r="M200" s="23">
        <f>IF(G200="Mix",'Growth Factors'!$P$12,(IF(G200="Oil",'Growth Factors'!$G$12,'Growth Factors'!$M$12)))</f>
        <v>2.7241294693957304E-2</v>
      </c>
      <c r="N200" s="24" t="str">
        <f>VLOOKUP(A200,'Part 50 Counties'!$A$2:$B$34,2)</f>
        <v>No</v>
      </c>
      <c r="O200" s="25">
        <f>(IF(N200="No",0,(IF(D200="CO2",0,(VLOOKUP(F200,'Rule Reductions'!$C$2:$E$75,2,FALSE))))))</f>
        <v>0</v>
      </c>
      <c r="P200" s="25">
        <f>(IF(N200="No",0,(IF(D200="CO2",0,(VLOOKUP(F200,'Rule Reductions'!$C$2:$E$75,3,FALSE))))))</f>
        <v>0</v>
      </c>
      <c r="Q200" s="22">
        <f t="shared" si="18"/>
        <v>21.172991321606748</v>
      </c>
      <c r="R200" s="22">
        <f t="shared" si="19"/>
        <v>22.297041530536561</v>
      </c>
      <c r="S200" s="22">
        <f t="shared" si="20"/>
        <v>19.242279542597402</v>
      </c>
      <c r="T200" s="22">
        <f t="shared" si="21"/>
        <v>21.833107437729709</v>
      </c>
      <c r="U200" s="22">
        <f t="shared" si="22"/>
        <v>23.937587252093092</v>
      </c>
      <c r="V200" s="22">
        <f t="shared" si="23"/>
        <v>19.961782890269269</v>
      </c>
    </row>
    <row r="201" spans="1:22" x14ac:dyDescent="0.25">
      <c r="A201" s="1" t="s">
        <v>49</v>
      </c>
      <c r="B201" s="1" t="s">
        <v>45</v>
      </c>
      <c r="C201" s="1" t="s">
        <v>3</v>
      </c>
      <c r="D201" s="1" t="s">
        <v>24</v>
      </c>
      <c r="E201" s="2">
        <v>12.9549457648549</v>
      </c>
      <c r="F201" s="1" t="s">
        <v>3</v>
      </c>
      <c r="G201" s="1" t="s">
        <v>101</v>
      </c>
      <c r="H201" s="13">
        <f>IF(G201="Mix",'Growth Factors'!$N$7,(IF(G201="Oil",'Growth Factors'!$E$7,'Growth Factors'!$K$7)))</f>
        <v>8.9570562775409979E-2</v>
      </c>
      <c r="I201" s="23">
        <f>IF(G201="Mix",'Growth Factors'!$O$7,(IF(G201="Oil",'Growth Factors'!$F$7,'Growth Factors'!$L$7)))</f>
        <v>0.14741463403243865</v>
      </c>
      <c r="J201" s="23">
        <f>IF(G201="Mix",'Growth Factors'!$P$7,(IF(G201="Oil",'Growth Factors'!$G$7,'Growth Factors'!$M$7)))</f>
        <v>-9.7846340250338504E-3</v>
      </c>
      <c r="K201" s="23">
        <f>IF(G201="Mix",'Growth Factors'!$N$12,(IF(G201="Oil",'Growth Factors'!$E$12,'Growth Factors'!$K$12)))</f>
        <v>0.12354040091572198</v>
      </c>
      <c r="L201" s="23">
        <f>IF(G201="Mix",'Growth Factors'!$O$12,(IF(G201="Oil",'Growth Factors'!$F$12,'Growth Factors'!$L$12)))</f>
        <v>0.23183776999580308</v>
      </c>
      <c r="M201" s="23">
        <f>IF(G201="Mix",'Growth Factors'!$P$12,(IF(G201="Oil",'Growth Factors'!$G$12,'Growth Factors'!$M$12)))</f>
        <v>2.7241294693957304E-2</v>
      </c>
      <c r="N201" s="24" t="str">
        <f>VLOOKUP(A201,'Part 50 Counties'!$A$2:$B$34,2)</f>
        <v>No</v>
      </c>
      <c r="O201" s="25">
        <f>(IF(N201="No",0,(IF(D201="CO2",0,(VLOOKUP(F201,'Rule Reductions'!$C$2:$E$75,2,FALSE))))))</f>
        <v>0</v>
      </c>
      <c r="P201" s="25">
        <f>(IF(N201="No",0,(IF(D201="CO2",0,(VLOOKUP(F201,'Rule Reductions'!$C$2:$E$75,3,FALSE))))))</f>
        <v>0</v>
      </c>
      <c r="Q201" s="22">
        <f t="shared" si="18"/>
        <v>14.115327547737866</v>
      </c>
      <c r="R201" s="22">
        <f t="shared" si="19"/>
        <v>14.864694353691077</v>
      </c>
      <c r="S201" s="22">
        <f t="shared" si="20"/>
        <v>12.828186361731632</v>
      </c>
      <c r="T201" s="22">
        <f t="shared" si="21"/>
        <v>14.555404958486507</v>
      </c>
      <c r="U201" s="22">
        <f t="shared" si="22"/>
        <v>15.958391501395434</v>
      </c>
      <c r="V201" s="22">
        <f t="shared" si="23"/>
        <v>13.307855260179545</v>
      </c>
    </row>
    <row r="202" spans="1:22" x14ac:dyDescent="0.25">
      <c r="A202" s="1" t="s">
        <v>39</v>
      </c>
      <c r="B202" s="1" t="s">
        <v>35</v>
      </c>
      <c r="C202" s="1" t="s">
        <v>84</v>
      </c>
      <c r="D202" s="1" t="s">
        <v>23</v>
      </c>
      <c r="E202" s="2">
        <v>418</v>
      </c>
      <c r="F202" s="1" t="s">
        <v>7</v>
      </c>
      <c r="G202" s="1" t="s">
        <v>101</v>
      </c>
      <c r="H202" s="13">
        <f>IF(G202="Mix",'Growth Factors'!$N$7,(IF(G202="Oil",'Growth Factors'!$E$7,'Growth Factors'!$K$7)))</f>
        <v>8.9570562775409979E-2</v>
      </c>
      <c r="I202" s="23">
        <f>IF(G202="Mix",'Growth Factors'!$O$7,(IF(G202="Oil",'Growth Factors'!$F$7,'Growth Factors'!$L$7)))</f>
        <v>0.14741463403243865</v>
      </c>
      <c r="J202" s="23">
        <f>IF(G202="Mix",'Growth Factors'!$P$7,(IF(G202="Oil",'Growth Factors'!$G$7,'Growth Factors'!$M$7)))</f>
        <v>-9.7846340250338504E-3</v>
      </c>
      <c r="K202" s="23">
        <f>IF(G202="Mix",'Growth Factors'!$N$12,(IF(G202="Oil",'Growth Factors'!$E$12,'Growth Factors'!$K$12)))</f>
        <v>0.12354040091572198</v>
      </c>
      <c r="L202" s="23">
        <f>IF(G202="Mix",'Growth Factors'!$O$12,(IF(G202="Oil",'Growth Factors'!$F$12,'Growth Factors'!$L$12)))</f>
        <v>0.23183776999580308</v>
      </c>
      <c r="M202" s="23">
        <f>IF(G202="Mix",'Growth Factors'!$P$12,(IF(G202="Oil",'Growth Factors'!$G$12,'Growth Factors'!$M$12)))</f>
        <v>2.7241294693957304E-2</v>
      </c>
      <c r="N202" s="24" t="str">
        <f>VLOOKUP(A202,'Part 50 Counties'!$A$2:$B$34,2)</f>
        <v>Yes</v>
      </c>
      <c r="O202" s="25">
        <f>(IF(N202="No",0,(IF(D202="CO2",0,(VLOOKUP(F202,'Rule Reductions'!$C$2:$E$75,2,FALSE))))))</f>
        <v>0</v>
      </c>
      <c r="P202" s="25">
        <f>(IF(N202="No",0,(IF(D202="CO2",0,(VLOOKUP(F202,'Rule Reductions'!$C$2:$E$75,3,FALSE))))))</f>
        <v>0</v>
      </c>
      <c r="Q202" s="22">
        <f t="shared" si="18"/>
        <v>455.44049524012138</v>
      </c>
      <c r="R202" s="22">
        <f t="shared" si="19"/>
        <v>479.61931702555938</v>
      </c>
      <c r="S202" s="22">
        <f t="shared" si="20"/>
        <v>413.91002297753585</v>
      </c>
      <c r="T202" s="22">
        <f t="shared" si="21"/>
        <v>469.63988758277179</v>
      </c>
      <c r="U202" s="22">
        <f t="shared" si="22"/>
        <v>514.9081878582457</v>
      </c>
      <c r="V202" s="22">
        <f t="shared" si="23"/>
        <v>429.38686118207414</v>
      </c>
    </row>
    <row r="203" spans="1:22" x14ac:dyDescent="0.25">
      <c r="A203" s="1" t="s">
        <v>39</v>
      </c>
      <c r="B203" s="1" t="s">
        <v>35</v>
      </c>
      <c r="C203" s="1" t="s">
        <v>84</v>
      </c>
      <c r="D203" s="1" t="s">
        <v>24</v>
      </c>
      <c r="E203" s="2">
        <v>42637.4</v>
      </c>
      <c r="F203" s="1" t="s">
        <v>7</v>
      </c>
      <c r="G203" s="1" t="s">
        <v>101</v>
      </c>
      <c r="H203" s="13">
        <f>IF(G203="Mix",'Growth Factors'!$N$7,(IF(G203="Oil",'Growth Factors'!$E$7,'Growth Factors'!$K$7)))</f>
        <v>8.9570562775409979E-2</v>
      </c>
      <c r="I203" s="23">
        <f>IF(G203="Mix",'Growth Factors'!$O$7,(IF(G203="Oil",'Growth Factors'!$F$7,'Growth Factors'!$L$7)))</f>
        <v>0.14741463403243865</v>
      </c>
      <c r="J203" s="23">
        <f>IF(G203="Mix",'Growth Factors'!$P$7,(IF(G203="Oil",'Growth Factors'!$G$7,'Growth Factors'!$M$7)))</f>
        <v>-9.7846340250338504E-3</v>
      </c>
      <c r="K203" s="23">
        <f>IF(G203="Mix",'Growth Factors'!$N$12,(IF(G203="Oil",'Growth Factors'!$E$12,'Growth Factors'!$K$12)))</f>
        <v>0.12354040091572198</v>
      </c>
      <c r="L203" s="23">
        <f>IF(G203="Mix",'Growth Factors'!$O$12,(IF(G203="Oil",'Growth Factors'!$F$12,'Growth Factors'!$L$12)))</f>
        <v>0.23183776999580308</v>
      </c>
      <c r="M203" s="23">
        <f>IF(G203="Mix",'Growth Factors'!$P$12,(IF(G203="Oil",'Growth Factors'!$G$12,'Growth Factors'!$M$12)))</f>
        <v>2.7241294693957304E-2</v>
      </c>
      <c r="N203" s="24" t="str">
        <f>VLOOKUP(A203,'Part 50 Counties'!$A$2:$B$34,2)</f>
        <v>Yes</v>
      </c>
      <c r="O203" s="25">
        <f>(IF(N203="No",0,(IF(D203="CO2",0,(VLOOKUP(F203,'Rule Reductions'!$C$2:$E$75,2,FALSE))))))</f>
        <v>0</v>
      </c>
      <c r="P203" s="25">
        <f>(IF(N203="No",0,(IF(D203="CO2",0,(VLOOKUP(F203,'Rule Reductions'!$C$2:$E$75,3,FALSE))))))</f>
        <v>0</v>
      </c>
      <c r="Q203" s="22">
        <f t="shared" si="18"/>
        <v>46456.455913280268</v>
      </c>
      <c r="R203" s="22">
        <f t="shared" si="19"/>
        <v>48922.776717094705</v>
      </c>
      <c r="S203" s="22">
        <f t="shared" si="20"/>
        <v>42220.208645221028</v>
      </c>
      <c r="T203" s="22">
        <f t="shared" si="21"/>
        <v>47904.841490004001</v>
      </c>
      <c r="U203" s="22">
        <f t="shared" si="22"/>
        <v>52522.359734419064</v>
      </c>
      <c r="V203" s="22">
        <f t="shared" si="23"/>
        <v>43798.897978384135</v>
      </c>
    </row>
    <row r="204" spans="1:22" x14ac:dyDescent="0.25">
      <c r="A204" s="1" t="s">
        <v>40</v>
      </c>
      <c r="B204" s="1" t="s">
        <v>35</v>
      </c>
      <c r="C204" s="1" t="s">
        <v>84</v>
      </c>
      <c r="D204" s="1" t="s">
        <v>23</v>
      </c>
      <c r="E204" s="2">
        <v>116.252048622608</v>
      </c>
      <c r="F204" s="1" t="s">
        <v>7</v>
      </c>
      <c r="G204" s="1" t="s">
        <v>101</v>
      </c>
      <c r="H204" s="13">
        <f>IF(G204="Mix",'Growth Factors'!$N$7,(IF(G204="Oil",'Growth Factors'!$E$7,'Growth Factors'!$K$7)))</f>
        <v>8.9570562775409979E-2</v>
      </c>
      <c r="I204" s="23">
        <f>IF(G204="Mix",'Growth Factors'!$O$7,(IF(G204="Oil",'Growth Factors'!$F$7,'Growth Factors'!$L$7)))</f>
        <v>0.14741463403243865</v>
      </c>
      <c r="J204" s="23">
        <f>IF(G204="Mix",'Growth Factors'!$P$7,(IF(G204="Oil",'Growth Factors'!$G$7,'Growth Factors'!$M$7)))</f>
        <v>-9.7846340250338504E-3</v>
      </c>
      <c r="K204" s="23">
        <f>IF(G204="Mix",'Growth Factors'!$N$12,(IF(G204="Oil",'Growth Factors'!$E$12,'Growth Factors'!$K$12)))</f>
        <v>0.12354040091572198</v>
      </c>
      <c r="L204" s="23">
        <f>IF(G204="Mix",'Growth Factors'!$O$12,(IF(G204="Oil",'Growth Factors'!$F$12,'Growth Factors'!$L$12)))</f>
        <v>0.23183776999580308</v>
      </c>
      <c r="M204" s="23">
        <f>IF(G204="Mix",'Growth Factors'!$P$12,(IF(G204="Oil",'Growth Factors'!$G$12,'Growth Factors'!$M$12)))</f>
        <v>2.7241294693957304E-2</v>
      </c>
      <c r="N204" s="24" t="str">
        <f>VLOOKUP(A204,'Part 50 Counties'!$A$2:$B$34,2)</f>
        <v>Yes</v>
      </c>
      <c r="O204" s="25">
        <f>(IF(N204="No",0,(IF(D204="CO2",0,(VLOOKUP(F204,'Rule Reductions'!$C$2:$E$75,2,FALSE))))))</f>
        <v>0</v>
      </c>
      <c r="P204" s="25">
        <f>(IF(N204="No",0,(IF(D204="CO2",0,(VLOOKUP(F204,'Rule Reductions'!$C$2:$E$75,3,FALSE))))))</f>
        <v>0</v>
      </c>
      <c r="Q204" s="22">
        <f t="shared" si="18"/>
        <v>126.66481004152932</v>
      </c>
      <c r="R204" s="22">
        <f t="shared" si="19"/>
        <v>133.38930182583104</v>
      </c>
      <c r="S204" s="22">
        <f t="shared" si="20"/>
        <v>115.11456487217535</v>
      </c>
      <c r="T204" s="22">
        <f t="shared" si="21"/>
        <v>130.61387331671898</v>
      </c>
      <c r="U204" s="22">
        <f t="shared" si="22"/>
        <v>143.20366433271712</v>
      </c>
      <c r="V204" s="22">
        <f t="shared" si="23"/>
        <v>119.41890493791271</v>
      </c>
    </row>
    <row r="205" spans="1:22" x14ac:dyDescent="0.25">
      <c r="A205" s="1" t="s">
        <v>40</v>
      </c>
      <c r="B205" s="1" t="s">
        <v>35</v>
      </c>
      <c r="C205" s="1" t="s">
        <v>84</v>
      </c>
      <c r="D205" s="1" t="s">
        <v>24</v>
      </c>
      <c r="E205" s="2">
        <v>14481.976254831799</v>
      </c>
      <c r="F205" s="1" t="s">
        <v>7</v>
      </c>
      <c r="G205" s="1" t="s">
        <v>101</v>
      </c>
      <c r="H205" s="13">
        <f>IF(G205="Mix",'Growth Factors'!$N$7,(IF(G205="Oil",'Growth Factors'!$E$7,'Growth Factors'!$K$7)))</f>
        <v>8.9570562775409979E-2</v>
      </c>
      <c r="I205" s="23">
        <f>IF(G205="Mix",'Growth Factors'!$O$7,(IF(G205="Oil",'Growth Factors'!$F$7,'Growth Factors'!$L$7)))</f>
        <v>0.14741463403243865</v>
      </c>
      <c r="J205" s="23">
        <f>IF(G205="Mix",'Growth Factors'!$P$7,(IF(G205="Oil",'Growth Factors'!$G$7,'Growth Factors'!$M$7)))</f>
        <v>-9.7846340250338504E-3</v>
      </c>
      <c r="K205" s="23">
        <f>IF(G205="Mix",'Growth Factors'!$N$12,(IF(G205="Oil",'Growth Factors'!$E$12,'Growth Factors'!$K$12)))</f>
        <v>0.12354040091572198</v>
      </c>
      <c r="L205" s="23">
        <f>IF(G205="Mix",'Growth Factors'!$O$12,(IF(G205="Oil",'Growth Factors'!$F$12,'Growth Factors'!$L$12)))</f>
        <v>0.23183776999580308</v>
      </c>
      <c r="M205" s="23">
        <f>IF(G205="Mix",'Growth Factors'!$P$12,(IF(G205="Oil",'Growth Factors'!$G$12,'Growth Factors'!$M$12)))</f>
        <v>2.7241294693957304E-2</v>
      </c>
      <c r="N205" s="24" t="str">
        <f>VLOOKUP(A205,'Part 50 Counties'!$A$2:$B$34,2)</f>
        <v>Yes</v>
      </c>
      <c r="O205" s="25">
        <f>(IF(N205="No",0,(IF(D205="CO2",0,(VLOOKUP(F205,'Rule Reductions'!$C$2:$E$75,2,FALSE))))))</f>
        <v>0</v>
      </c>
      <c r="P205" s="25">
        <f>(IF(N205="No",0,(IF(D205="CO2",0,(VLOOKUP(F205,'Rule Reductions'!$C$2:$E$75,3,FALSE))))))</f>
        <v>0</v>
      </c>
      <c r="Q205" s="22">
        <f t="shared" si="18"/>
        <v>15779.135018077208</v>
      </c>
      <c r="R205" s="22">
        <f t="shared" si="19"/>
        <v>16616.831484504295</v>
      </c>
      <c r="S205" s="22">
        <f t="shared" si="20"/>
        <v>14340.27541721904</v>
      </c>
      <c r="T205" s="22">
        <f t="shared" si="21"/>
        <v>16271.085407405686</v>
      </c>
      <c r="U205" s="22">
        <f t="shared" si="22"/>
        <v>17839.445334884178</v>
      </c>
      <c r="V205" s="22">
        <f t="shared" si="23"/>
        <v>14876.484037740565</v>
      </c>
    </row>
    <row r="206" spans="1:22" x14ac:dyDescent="0.25">
      <c r="A206" s="1" t="s">
        <v>41</v>
      </c>
      <c r="B206" s="1" t="s">
        <v>35</v>
      </c>
      <c r="C206" s="1" t="s">
        <v>84</v>
      </c>
      <c r="D206" s="1" t="s">
        <v>23</v>
      </c>
      <c r="E206" s="2">
        <v>338.33235783449101</v>
      </c>
      <c r="F206" s="1" t="s">
        <v>7</v>
      </c>
      <c r="G206" s="1" t="s">
        <v>101</v>
      </c>
      <c r="H206" s="13">
        <f>IF(G206="Mix",'Growth Factors'!$N$7,(IF(G206="Oil",'Growth Factors'!$E$7,'Growth Factors'!$K$7)))</f>
        <v>8.9570562775409979E-2</v>
      </c>
      <c r="I206" s="23">
        <f>IF(G206="Mix",'Growth Factors'!$O$7,(IF(G206="Oil",'Growth Factors'!$F$7,'Growth Factors'!$L$7)))</f>
        <v>0.14741463403243865</v>
      </c>
      <c r="J206" s="23">
        <f>IF(G206="Mix",'Growth Factors'!$P$7,(IF(G206="Oil",'Growth Factors'!$G$7,'Growth Factors'!$M$7)))</f>
        <v>-9.7846340250338504E-3</v>
      </c>
      <c r="K206" s="23">
        <f>IF(G206="Mix",'Growth Factors'!$N$12,(IF(G206="Oil",'Growth Factors'!$E$12,'Growth Factors'!$K$12)))</f>
        <v>0.12354040091572198</v>
      </c>
      <c r="L206" s="23">
        <f>IF(G206="Mix",'Growth Factors'!$O$12,(IF(G206="Oil",'Growth Factors'!$F$12,'Growth Factors'!$L$12)))</f>
        <v>0.23183776999580308</v>
      </c>
      <c r="M206" s="23">
        <f>IF(G206="Mix",'Growth Factors'!$P$12,(IF(G206="Oil",'Growth Factors'!$G$12,'Growth Factors'!$M$12)))</f>
        <v>2.7241294693957304E-2</v>
      </c>
      <c r="N206" s="24" t="str">
        <f>VLOOKUP(A206,'Part 50 Counties'!$A$2:$B$34,2)</f>
        <v>Yes</v>
      </c>
      <c r="O206" s="25">
        <f>(IF(N206="No",0,(IF(D206="CO2",0,(VLOOKUP(F206,'Rule Reductions'!$C$2:$E$75,2,FALSE))))))</f>
        <v>0</v>
      </c>
      <c r="P206" s="25">
        <f>(IF(N206="No",0,(IF(D206="CO2",0,(VLOOKUP(F206,'Rule Reductions'!$C$2:$E$75,3,FALSE))))))</f>
        <v>0</v>
      </c>
      <c r="Q206" s="22">
        <f t="shared" si="18"/>
        <v>368.63697753085773</v>
      </c>
      <c r="R206" s="22">
        <f t="shared" si="19"/>
        <v>388.20749854599461</v>
      </c>
      <c r="S206" s="22">
        <f t="shared" si="20"/>
        <v>335.02189953425375</v>
      </c>
      <c r="T206" s="22">
        <f t="shared" si="21"/>
        <v>380.13007296412553</v>
      </c>
      <c r="U206" s="22">
        <f t="shared" si="22"/>
        <v>416.7705771922615</v>
      </c>
      <c r="V206" s="22">
        <f t="shared" si="23"/>
        <v>347.54896929876179</v>
      </c>
    </row>
    <row r="207" spans="1:22" x14ac:dyDescent="0.25">
      <c r="A207" s="1" t="s">
        <v>41</v>
      </c>
      <c r="B207" s="1" t="s">
        <v>35</v>
      </c>
      <c r="C207" s="1" t="s">
        <v>84</v>
      </c>
      <c r="D207" s="1" t="s">
        <v>24</v>
      </c>
      <c r="E207" s="2">
        <v>32503.8699846708</v>
      </c>
      <c r="F207" s="1" t="s">
        <v>7</v>
      </c>
      <c r="G207" s="1" t="s">
        <v>101</v>
      </c>
      <c r="H207" s="13">
        <f>IF(G207="Mix",'Growth Factors'!$N$7,(IF(G207="Oil",'Growth Factors'!$E$7,'Growth Factors'!$K$7)))</f>
        <v>8.9570562775409979E-2</v>
      </c>
      <c r="I207" s="23">
        <f>IF(G207="Mix",'Growth Factors'!$O$7,(IF(G207="Oil",'Growth Factors'!$F$7,'Growth Factors'!$L$7)))</f>
        <v>0.14741463403243865</v>
      </c>
      <c r="J207" s="23">
        <f>IF(G207="Mix",'Growth Factors'!$P$7,(IF(G207="Oil",'Growth Factors'!$G$7,'Growth Factors'!$M$7)))</f>
        <v>-9.7846340250338504E-3</v>
      </c>
      <c r="K207" s="23">
        <f>IF(G207="Mix",'Growth Factors'!$N$12,(IF(G207="Oil",'Growth Factors'!$E$12,'Growth Factors'!$K$12)))</f>
        <v>0.12354040091572198</v>
      </c>
      <c r="L207" s="23">
        <f>IF(G207="Mix",'Growth Factors'!$O$12,(IF(G207="Oil",'Growth Factors'!$F$12,'Growth Factors'!$L$12)))</f>
        <v>0.23183776999580308</v>
      </c>
      <c r="M207" s="23">
        <f>IF(G207="Mix",'Growth Factors'!$P$12,(IF(G207="Oil",'Growth Factors'!$G$12,'Growth Factors'!$M$12)))</f>
        <v>2.7241294693957304E-2</v>
      </c>
      <c r="N207" s="24" t="str">
        <f>VLOOKUP(A207,'Part 50 Counties'!$A$2:$B$34,2)</f>
        <v>Yes</v>
      </c>
      <c r="O207" s="25">
        <f>(IF(N207="No",0,(IF(D207="CO2",0,(VLOOKUP(F207,'Rule Reductions'!$C$2:$E$75,2,FALSE))))))</f>
        <v>0</v>
      </c>
      <c r="P207" s="25">
        <f>(IF(N207="No",0,(IF(D207="CO2",0,(VLOOKUP(F207,'Rule Reductions'!$C$2:$E$75,3,FALSE))))))</f>
        <v>0</v>
      </c>
      <c r="Q207" s="22">
        <f t="shared" si="18"/>
        <v>35415.259911576519</v>
      </c>
      <c r="R207" s="22">
        <f t="shared" si="19"/>
        <v>37295.416083099015</v>
      </c>
      <c r="S207" s="22">
        <f t="shared" si="20"/>
        <v>32185.831512473516</v>
      </c>
      <c r="T207" s="22">
        <f t="shared" si="21"/>
        <v>36519.411113889531</v>
      </c>
      <c r="U207" s="22">
        <f t="shared" si="22"/>
        <v>40039.494718150403</v>
      </c>
      <c r="V207" s="22">
        <f t="shared" si="23"/>
        <v>33389.317485617292</v>
      </c>
    </row>
    <row r="208" spans="1:22" x14ac:dyDescent="0.25">
      <c r="A208" s="1" t="s">
        <v>64</v>
      </c>
      <c r="B208" s="1" t="s">
        <v>35</v>
      </c>
      <c r="C208" s="1" t="s">
        <v>84</v>
      </c>
      <c r="D208" s="1" t="s">
        <v>23</v>
      </c>
      <c r="E208" s="2">
        <v>264</v>
      </c>
      <c r="F208" s="1" t="s">
        <v>7</v>
      </c>
      <c r="G208" s="1" t="s">
        <v>101</v>
      </c>
      <c r="H208" s="13">
        <f>IF(G208="Mix",'Growth Factors'!$N$7,(IF(G208="Oil",'Growth Factors'!$E$7,'Growth Factors'!$K$7)))</f>
        <v>8.9570562775409979E-2</v>
      </c>
      <c r="I208" s="23">
        <f>IF(G208="Mix",'Growth Factors'!$O$7,(IF(G208="Oil",'Growth Factors'!$F$7,'Growth Factors'!$L$7)))</f>
        <v>0.14741463403243865</v>
      </c>
      <c r="J208" s="23">
        <f>IF(G208="Mix",'Growth Factors'!$P$7,(IF(G208="Oil",'Growth Factors'!$G$7,'Growth Factors'!$M$7)))</f>
        <v>-9.7846340250338504E-3</v>
      </c>
      <c r="K208" s="23">
        <f>IF(G208="Mix",'Growth Factors'!$N$12,(IF(G208="Oil",'Growth Factors'!$E$12,'Growth Factors'!$K$12)))</f>
        <v>0.12354040091572198</v>
      </c>
      <c r="L208" s="23">
        <f>IF(G208="Mix",'Growth Factors'!$O$12,(IF(G208="Oil",'Growth Factors'!$F$12,'Growth Factors'!$L$12)))</f>
        <v>0.23183776999580308</v>
      </c>
      <c r="M208" s="23">
        <f>IF(G208="Mix",'Growth Factors'!$P$12,(IF(G208="Oil",'Growth Factors'!$G$12,'Growth Factors'!$M$12)))</f>
        <v>2.7241294693957304E-2</v>
      </c>
      <c r="N208" s="24" t="str">
        <f>VLOOKUP(A208,'Part 50 Counties'!$A$2:$B$34,2)</f>
        <v>No</v>
      </c>
      <c r="O208" s="25">
        <f>(IF(N208="No",0,(IF(D208="CO2",0,(VLOOKUP(F208,'Rule Reductions'!$C$2:$E$75,2,FALSE))))))</f>
        <v>0</v>
      </c>
      <c r="P208" s="25">
        <f>(IF(N208="No",0,(IF(D208="CO2",0,(VLOOKUP(F208,'Rule Reductions'!$C$2:$E$75,3,FALSE))))))</f>
        <v>0</v>
      </c>
      <c r="Q208" s="22">
        <f t="shared" si="18"/>
        <v>287.64662857270821</v>
      </c>
      <c r="R208" s="22">
        <f t="shared" si="19"/>
        <v>302.9174633845638</v>
      </c>
      <c r="S208" s="22">
        <f t="shared" si="20"/>
        <v>261.41685661739109</v>
      </c>
      <c r="T208" s="22">
        <f t="shared" si="21"/>
        <v>296.61466584175059</v>
      </c>
      <c r="U208" s="22">
        <f t="shared" si="22"/>
        <v>325.20517127889207</v>
      </c>
      <c r="V208" s="22">
        <f t="shared" si="23"/>
        <v>271.19170179920474</v>
      </c>
    </row>
    <row r="209" spans="1:22" x14ac:dyDescent="0.25">
      <c r="A209" s="1" t="s">
        <v>64</v>
      </c>
      <c r="B209" s="1" t="s">
        <v>35</v>
      </c>
      <c r="C209" s="1" t="s">
        <v>84</v>
      </c>
      <c r="D209" s="1" t="s">
        <v>24</v>
      </c>
      <c r="E209" s="2">
        <v>24076</v>
      </c>
      <c r="F209" s="1" t="s">
        <v>7</v>
      </c>
      <c r="G209" s="1" t="s">
        <v>101</v>
      </c>
      <c r="H209" s="13">
        <f>IF(G209="Mix",'Growth Factors'!$N$7,(IF(G209="Oil",'Growth Factors'!$E$7,'Growth Factors'!$K$7)))</f>
        <v>8.9570562775409979E-2</v>
      </c>
      <c r="I209" s="23">
        <f>IF(G209="Mix",'Growth Factors'!$O$7,(IF(G209="Oil",'Growth Factors'!$F$7,'Growth Factors'!$L$7)))</f>
        <v>0.14741463403243865</v>
      </c>
      <c r="J209" s="23">
        <f>IF(G209="Mix",'Growth Factors'!$P$7,(IF(G209="Oil",'Growth Factors'!$G$7,'Growth Factors'!$M$7)))</f>
        <v>-9.7846340250338504E-3</v>
      </c>
      <c r="K209" s="23">
        <f>IF(G209="Mix",'Growth Factors'!$N$12,(IF(G209="Oil",'Growth Factors'!$E$12,'Growth Factors'!$K$12)))</f>
        <v>0.12354040091572198</v>
      </c>
      <c r="L209" s="23">
        <f>IF(G209="Mix",'Growth Factors'!$O$12,(IF(G209="Oil",'Growth Factors'!$F$12,'Growth Factors'!$L$12)))</f>
        <v>0.23183776999580308</v>
      </c>
      <c r="M209" s="23">
        <f>IF(G209="Mix",'Growth Factors'!$P$12,(IF(G209="Oil",'Growth Factors'!$G$12,'Growth Factors'!$M$12)))</f>
        <v>2.7241294693957304E-2</v>
      </c>
      <c r="N209" s="24" t="str">
        <f>VLOOKUP(A209,'Part 50 Counties'!$A$2:$B$34,2)</f>
        <v>No</v>
      </c>
      <c r="O209" s="25">
        <f>(IF(N209="No",0,(IF(D209="CO2",0,(VLOOKUP(F209,'Rule Reductions'!$C$2:$E$75,2,FALSE))))))</f>
        <v>0</v>
      </c>
      <c r="P209" s="25">
        <f>(IF(N209="No",0,(IF(D209="CO2",0,(VLOOKUP(F209,'Rule Reductions'!$C$2:$E$75,3,FALSE))))))</f>
        <v>0</v>
      </c>
      <c r="Q209" s="22">
        <f t="shared" si="18"/>
        <v>26232.500869380772</v>
      </c>
      <c r="R209" s="22">
        <f t="shared" si="19"/>
        <v>27625.154728964993</v>
      </c>
      <c r="S209" s="22">
        <f t="shared" si="20"/>
        <v>23840.425151213287</v>
      </c>
      <c r="T209" s="22">
        <f t="shared" si="21"/>
        <v>27050.35869244692</v>
      </c>
      <c r="U209" s="22">
        <f t="shared" si="22"/>
        <v>29657.726150418959</v>
      </c>
      <c r="V209" s="22">
        <f t="shared" si="23"/>
        <v>24731.861411051716</v>
      </c>
    </row>
    <row r="210" spans="1:22" x14ac:dyDescent="0.25">
      <c r="A210" s="1" t="s">
        <v>48</v>
      </c>
      <c r="B210" s="1" t="s">
        <v>35</v>
      </c>
      <c r="C210" s="1" t="s">
        <v>84</v>
      </c>
      <c r="D210" s="1" t="s">
        <v>23</v>
      </c>
      <c r="E210" s="2">
        <v>196</v>
      </c>
      <c r="F210" s="1" t="s">
        <v>7</v>
      </c>
      <c r="G210" s="1" t="s">
        <v>101</v>
      </c>
      <c r="H210" s="13">
        <f>IF(G210="Mix",'Growth Factors'!$N$7,(IF(G210="Oil",'Growth Factors'!$E$7,'Growth Factors'!$K$7)))</f>
        <v>8.9570562775409979E-2</v>
      </c>
      <c r="I210" s="23">
        <f>IF(G210="Mix",'Growth Factors'!$O$7,(IF(G210="Oil",'Growth Factors'!$F$7,'Growth Factors'!$L$7)))</f>
        <v>0.14741463403243865</v>
      </c>
      <c r="J210" s="23">
        <f>IF(G210="Mix",'Growth Factors'!$P$7,(IF(G210="Oil",'Growth Factors'!$G$7,'Growth Factors'!$M$7)))</f>
        <v>-9.7846340250338504E-3</v>
      </c>
      <c r="K210" s="23">
        <f>IF(G210="Mix",'Growth Factors'!$N$12,(IF(G210="Oil",'Growth Factors'!$E$12,'Growth Factors'!$K$12)))</f>
        <v>0.12354040091572198</v>
      </c>
      <c r="L210" s="23">
        <f>IF(G210="Mix",'Growth Factors'!$O$12,(IF(G210="Oil",'Growth Factors'!$F$12,'Growth Factors'!$L$12)))</f>
        <v>0.23183776999580308</v>
      </c>
      <c r="M210" s="23">
        <f>IF(G210="Mix",'Growth Factors'!$P$12,(IF(G210="Oil",'Growth Factors'!$G$12,'Growth Factors'!$M$12)))</f>
        <v>2.7241294693957304E-2</v>
      </c>
      <c r="N210" s="24" t="str">
        <f>VLOOKUP(A210,'Part 50 Counties'!$A$2:$B$34,2)</f>
        <v>No</v>
      </c>
      <c r="O210" s="25">
        <f>(IF(N210="No",0,(IF(D210="CO2",0,(VLOOKUP(F210,'Rule Reductions'!$C$2:$E$75,2,FALSE))))))</f>
        <v>0</v>
      </c>
      <c r="P210" s="25">
        <f>(IF(N210="No",0,(IF(D210="CO2",0,(VLOOKUP(F210,'Rule Reductions'!$C$2:$E$75,3,FALSE))))))</f>
        <v>0</v>
      </c>
      <c r="Q210" s="22">
        <f t="shared" si="18"/>
        <v>213.55583030398034</v>
      </c>
      <c r="R210" s="22">
        <f t="shared" si="19"/>
        <v>224.89326827035799</v>
      </c>
      <c r="S210" s="22">
        <f t="shared" si="20"/>
        <v>194.08221173109337</v>
      </c>
      <c r="T210" s="22">
        <f t="shared" si="21"/>
        <v>220.21391857948149</v>
      </c>
      <c r="U210" s="22">
        <f t="shared" si="22"/>
        <v>241.44020291917744</v>
      </c>
      <c r="V210" s="22">
        <f t="shared" si="23"/>
        <v>201.33929376001564</v>
      </c>
    </row>
    <row r="211" spans="1:22" x14ac:dyDescent="0.25">
      <c r="A211" s="1" t="s">
        <v>48</v>
      </c>
      <c r="B211" s="1" t="s">
        <v>35</v>
      </c>
      <c r="C211" s="1" t="s">
        <v>84</v>
      </c>
      <c r="D211" s="1" t="s">
        <v>24</v>
      </c>
      <c r="E211" s="2">
        <v>19945.5</v>
      </c>
      <c r="F211" s="1" t="s">
        <v>7</v>
      </c>
      <c r="G211" s="1" t="s">
        <v>101</v>
      </c>
      <c r="H211" s="13">
        <f>IF(G211="Mix",'Growth Factors'!$N$7,(IF(G211="Oil",'Growth Factors'!$E$7,'Growth Factors'!$K$7)))</f>
        <v>8.9570562775409979E-2</v>
      </c>
      <c r="I211" s="23">
        <f>IF(G211="Mix",'Growth Factors'!$O$7,(IF(G211="Oil",'Growth Factors'!$F$7,'Growth Factors'!$L$7)))</f>
        <v>0.14741463403243865</v>
      </c>
      <c r="J211" s="23">
        <f>IF(G211="Mix",'Growth Factors'!$P$7,(IF(G211="Oil",'Growth Factors'!$G$7,'Growth Factors'!$M$7)))</f>
        <v>-9.7846340250338504E-3</v>
      </c>
      <c r="K211" s="23">
        <f>IF(G211="Mix",'Growth Factors'!$N$12,(IF(G211="Oil",'Growth Factors'!$E$12,'Growth Factors'!$K$12)))</f>
        <v>0.12354040091572198</v>
      </c>
      <c r="L211" s="23">
        <f>IF(G211="Mix",'Growth Factors'!$O$12,(IF(G211="Oil",'Growth Factors'!$F$12,'Growth Factors'!$L$12)))</f>
        <v>0.23183776999580308</v>
      </c>
      <c r="M211" s="23">
        <f>IF(G211="Mix",'Growth Factors'!$P$12,(IF(G211="Oil",'Growth Factors'!$G$12,'Growth Factors'!$M$12)))</f>
        <v>2.7241294693957304E-2</v>
      </c>
      <c r="N211" s="24" t="str">
        <f>VLOOKUP(A211,'Part 50 Counties'!$A$2:$B$34,2)</f>
        <v>No</v>
      </c>
      <c r="O211" s="25">
        <f>(IF(N211="No",0,(IF(D211="CO2",0,(VLOOKUP(F211,'Rule Reductions'!$C$2:$E$75,2,FALSE))))))</f>
        <v>0</v>
      </c>
      <c r="P211" s="25">
        <f>(IF(N211="No",0,(IF(D211="CO2",0,(VLOOKUP(F211,'Rule Reductions'!$C$2:$E$75,3,FALSE))))))</f>
        <v>0</v>
      </c>
      <c r="Q211" s="22">
        <f t="shared" si="18"/>
        <v>21732.029659836939</v>
      </c>
      <c r="R211" s="22">
        <f t="shared" si="19"/>
        <v>22885.758583094008</v>
      </c>
      <c r="S211" s="22">
        <f t="shared" si="20"/>
        <v>19750.340582053686</v>
      </c>
      <c r="T211" s="22">
        <f t="shared" si="21"/>
        <v>22409.575066464531</v>
      </c>
      <c r="U211" s="22">
        <f t="shared" si="22"/>
        <v>24569.620241451292</v>
      </c>
      <c r="V211" s="22">
        <f t="shared" si="23"/>
        <v>20488.841243318326</v>
      </c>
    </row>
    <row r="212" spans="1:22" x14ac:dyDescent="0.25">
      <c r="A212" s="1" t="s">
        <v>22</v>
      </c>
      <c r="B212" s="1" t="s">
        <v>35</v>
      </c>
      <c r="C212" s="1" t="s">
        <v>84</v>
      </c>
      <c r="D212" s="1" t="s">
        <v>23</v>
      </c>
      <c r="E212" s="2">
        <v>58.734865794198598</v>
      </c>
      <c r="F212" s="1" t="s">
        <v>7</v>
      </c>
      <c r="G212" s="1" t="s">
        <v>101</v>
      </c>
      <c r="H212" s="13">
        <f>IF(G212="Mix",'Growth Factors'!$N$7,(IF(G212="Oil",'Growth Factors'!$E$7,'Growth Factors'!$K$7)))</f>
        <v>8.9570562775409979E-2</v>
      </c>
      <c r="I212" s="23">
        <f>IF(G212="Mix",'Growth Factors'!$O$7,(IF(G212="Oil",'Growth Factors'!$F$7,'Growth Factors'!$L$7)))</f>
        <v>0.14741463403243865</v>
      </c>
      <c r="J212" s="23">
        <f>IF(G212="Mix",'Growth Factors'!$P$7,(IF(G212="Oil",'Growth Factors'!$G$7,'Growth Factors'!$M$7)))</f>
        <v>-9.7846340250338504E-3</v>
      </c>
      <c r="K212" s="23">
        <f>IF(G212="Mix",'Growth Factors'!$N$12,(IF(G212="Oil",'Growth Factors'!$E$12,'Growth Factors'!$K$12)))</f>
        <v>0.12354040091572198</v>
      </c>
      <c r="L212" s="23">
        <f>IF(G212="Mix",'Growth Factors'!$O$12,(IF(G212="Oil",'Growth Factors'!$F$12,'Growth Factors'!$L$12)))</f>
        <v>0.23183776999580308</v>
      </c>
      <c r="M212" s="23">
        <f>IF(G212="Mix",'Growth Factors'!$P$12,(IF(G212="Oil",'Growth Factors'!$G$12,'Growth Factors'!$M$12)))</f>
        <v>2.7241294693957304E-2</v>
      </c>
      <c r="N212" s="24" t="str">
        <f>VLOOKUP(A212,'Part 50 Counties'!$A$2:$B$34,2)</f>
        <v>Yes</v>
      </c>
      <c r="O212" s="25">
        <f>(IF(N212="No",0,(IF(D212="CO2",0,(VLOOKUP(F212,'Rule Reductions'!$C$2:$E$75,2,FALSE))))))</f>
        <v>0</v>
      </c>
      <c r="P212" s="25">
        <f>(IF(N212="No",0,(IF(D212="CO2",0,(VLOOKUP(F212,'Rule Reductions'!$C$2:$E$75,3,FALSE))))))</f>
        <v>0</v>
      </c>
      <c r="Q212" s="22">
        <f t="shared" si="18"/>
        <v>63.995780777923144</v>
      </c>
      <c r="R212" s="22">
        <f t="shared" si="19"/>
        <v>67.393244540194786</v>
      </c>
      <c r="S212" s="22">
        <f t="shared" si="20"/>
        <v>58.160166627892885</v>
      </c>
      <c r="T212" s="22">
        <f t="shared" si="21"/>
        <v>65.990994662145013</v>
      </c>
      <c r="U212" s="22">
        <f t="shared" si="22"/>
        <v>72.351826100928378</v>
      </c>
      <c r="V212" s="22">
        <f t="shared" si="23"/>
        <v>60.334879582108393</v>
      </c>
    </row>
    <row r="213" spans="1:22" x14ac:dyDescent="0.25">
      <c r="A213" s="1" t="s">
        <v>22</v>
      </c>
      <c r="B213" s="1" t="s">
        <v>35</v>
      </c>
      <c r="C213" s="1" t="s">
        <v>84</v>
      </c>
      <c r="D213" s="1" t="s">
        <v>24</v>
      </c>
      <c r="E213" s="2">
        <v>4568.34268072957</v>
      </c>
      <c r="F213" s="1" t="s">
        <v>7</v>
      </c>
      <c r="G213" s="1" t="s">
        <v>101</v>
      </c>
      <c r="H213" s="13">
        <f>IF(G213="Mix",'Growth Factors'!$N$7,(IF(G213="Oil",'Growth Factors'!$E$7,'Growth Factors'!$K$7)))</f>
        <v>8.9570562775409979E-2</v>
      </c>
      <c r="I213" s="23">
        <f>IF(G213="Mix",'Growth Factors'!$O$7,(IF(G213="Oil",'Growth Factors'!$F$7,'Growth Factors'!$L$7)))</f>
        <v>0.14741463403243865</v>
      </c>
      <c r="J213" s="23">
        <f>IF(G213="Mix",'Growth Factors'!$P$7,(IF(G213="Oil",'Growth Factors'!$G$7,'Growth Factors'!$M$7)))</f>
        <v>-9.7846340250338504E-3</v>
      </c>
      <c r="K213" s="23">
        <f>IF(G213="Mix",'Growth Factors'!$N$12,(IF(G213="Oil",'Growth Factors'!$E$12,'Growth Factors'!$K$12)))</f>
        <v>0.12354040091572198</v>
      </c>
      <c r="L213" s="23">
        <f>IF(G213="Mix",'Growth Factors'!$O$12,(IF(G213="Oil",'Growth Factors'!$F$12,'Growth Factors'!$L$12)))</f>
        <v>0.23183776999580308</v>
      </c>
      <c r="M213" s="23">
        <f>IF(G213="Mix",'Growth Factors'!$P$12,(IF(G213="Oil",'Growth Factors'!$G$12,'Growth Factors'!$M$12)))</f>
        <v>2.7241294693957304E-2</v>
      </c>
      <c r="N213" s="24" t="str">
        <f>VLOOKUP(A213,'Part 50 Counties'!$A$2:$B$34,2)</f>
        <v>Yes</v>
      </c>
      <c r="O213" s="25">
        <f>(IF(N213="No",0,(IF(D213="CO2",0,(VLOOKUP(F213,'Rule Reductions'!$C$2:$E$75,2,FALSE))))))</f>
        <v>0</v>
      </c>
      <c r="P213" s="25">
        <f>(IF(N213="No",0,(IF(D213="CO2",0,(VLOOKUP(F213,'Rule Reductions'!$C$2:$E$75,3,FALSE))))))</f>
        <v>0</v>
      </c>
      <c r="Q213" s="22">
        <f t="shared" si="18"/>
        <v>4977.5317055934429</v>
      </c>
      <c r="R213" s="22">
        <f t="shared" si="19"/>
        <v>5241.78324514409</v>
      </c>
      <c r="S213" s="22">
        <f t="shared" si="20"/>
        <v>4523.6431194976894</v>
      </c>
      <c r="T213" s="22">
        <f t="shared" si="21"/>
        <v>5132.7175670273054</v>
      </c>
      <c r="U213" s="22">
        <f t="shared" si="22"/>
        <v>5627.457060406563</v>
      </c>
      <c r="V213" s="22">
        <f t="shared" si="23"/>
        <v>4692.790249958307</v>
      </c>
    </row>
    <row r="214" spans="1:22" x14ac:dyDescent="0.25">
      <c r="A214" s="1" t="s">
        <v>44</v>
      </c>
      <c r="B214" s="1" t="s">
        <v>35</v>
      </c>
      <c r="C214" s="1" t="s">
        <v>84</v>
      </c>
      <c r="D214" s="1" t="s">
        <v>23</v>
      </c>
      <c r="E214" s="2">
        <v>20</v>
      </c>
      <c r="F214" s="1" t="s">
        <v>7</v>
      </c>
      <c r="G214" s="1" t="s">
        <v>101</v>
      </c>
      <c r="H214" s="13">
        <f>IF(G214="Mix",'Growth Factors'!$N$7,(IF(G214="Oil",'Growth Factors'!$E$7,'Growth Factors'!$K$7)))</f>
        <v>8.9570562775409979E-2</v>
      </c>
      <c r="I214" s="23">
        <f>IF(G214="Mix",'Growth Factors'!$O$7,(IF(G214="Oil",'Growth Factors'!$F$7,'Growth Factors'!$L$7)))</f>
        <v>0.14741463403243865</v>
      </c>
      <c r="J214" s="23">
        <f>IF(G214="Mix",'Growth Factors'!$P$7,(IF(G214="Oil",'Growth Factors'!$G$7,'Growth Factors'!$M$7)))</f>
        <v>-9.7846340250338504E-3</v>
      </c>
      <c r="K214" s="23">
        <f>IF(G214="Mix",'Growth Factors'!$N$12,(IF(G214="Oil",'Growth Factors'!$E$12,'Growth Factors'!$K$12)))</f>
        <v>0.12354040091572198</v>
      </c>
      <c r="L214" s="23">
        <f>IF(G214="Mix",'Growth Factors'!$O$12,(IF(G214="Oil",'Growth Factors'!$F$12,'Growth Factors'!$L$12)))</f>
        <v>0.23183776999580308</v>
      </c>
      <c r="M214" s="23">
        <f>IF(G214="Mix",'Growth Factors'!$P$12,(IF(G214="Oil",'Growth Factors'!$G$12,'Growth Factors'!$M$12)))</f>
        <v>2.7241294693957304E-2</v>
      </c>
      <c r="N214" s="24" t="str">
        <f>VLOOKUP(A214,'Part 50 Counties'!$A$2:$B$34,2)</f>
        <v>Yes</v>
      </c>
      <c r="O214" s="25">
        <f>(IF(N214="No",0,(IF(D214="CO2",0,(VLOOKUP(F214,'Rule Reductions'!$C$2:$E$75,2,FALSE))))))</f>
        <v>0</v>
      </c>
      <c r="P214" s="25">
        <f>(IF(N214="No",0,(IF(D214="CO2",0,(VLOOKUP(F214,'Rule Reductions'!$C$2:$E$75,3,FALSE))))))</f>
        <v>0</v>
      </c>
      <c r="Q214" s="22">
        <f t="shared" si="18"/>
        <v>21.791411255508201</v>
      </c>
      <c r="R214" s="22">
        <f t="shared" si="19"/>
        <v>22.948292680648773</v>
      </c>
      <c r="S214" s="22">
        <f t="shared" si="20"/>
        <v>19.804307319499323</v>
      </c>
      <c r="T214" s="22">
        <f t="shared" si="21"/>
        <v>22.47080801831444</v>
      </c>
      <c r="U214" s="22">
        <f t="shared" si="22"/>
        <v>24.636755399916062</v>
      </c>
      <c r="V214" s="22">
        <f t="shared" si="23"/>
        <v>20.544825893879146</v>
      </c>
    </row>
    <row r="215" spans="1:22" x14ac:dyDescent="0.25">
      <c r="A215" s="1" t="s">
        <v>44</v>
      </c>
      <c r="B215" s="1" t="s">
        <v>35</v>
      </c>
      <c r="C215" s="1" t="s">
        <v>84</v>
      </c>
      <c r="D215" s="1" t="s">
        <v>24</v>
      </c>
      <c r="E215" s="2">
        <v>2025.7762234921399</v>
      </c>
      <c r="F215" s="1" t="s">
        <v>7</v>
      </c>
      <c r="G215" s="1" t="s">
        <v>101</v>
      </c>
      <c r="H215" s="13">
        <f>IF(G215="Mix",'Growth Factors'!$N$7,(IF(G215="Oil",'Growth Factors'!$E$7,'Growth Factors'!$K$7)))</f>
        <v>8.9570562775409979E-2</v>
      </c>
      <c r="I215" s="23">
        <f>IF(G215="Mix",'Growth Factors'!$O$7,(IF(G215="Oil",'Growth Factors'!$F$7,'Growth Factors'!$L$7)))</f>
        <v>0.14741463403243865</v>
      </c>
      <c r="J215" s="23">
        <f>IF(G215="Mix",'Growth Factors'!$P$7,(IF(G215="Oil",'Growth Factors'!$G$7,'Growth Factors'!$M$7)))</f>
        <v>-9.7846340250338504E-3</v>
      </c>
      <c r="K215" s="23">
        <f>IF(G215="Mix",'Growth Factors'!$N$12,(IF(G215="Oil",'Growth Factors'!$E$12,'Growth Factors'!$K$12)))</f>
        <v>0.12354040091572198</v>
      </c>
      <c r="L215" s="23">
        <f>IF(G215="Mix",'Growth Factors'!$O$12,(IF(G215="Oil",'Growth Factors'!$F$12,'Growth Factors'!$L$12)))</f>
        <v>0.23183776999580308</v>
      </c>
      <c r="M215" s="23">
        <f>IF(G215="Mix",'Growth Factors'!$P$12,(IF(G215="Oil",'Growth Factors'!$G$12,'Growth Factors'!$M$12)))</f>
        <v>2.7241294693957304E-2</v>
      </c>
      <c r="N215" s="24" t="str">
        <f>VLOOKUP(A215,'Part 50 Counties'!$A$2:$B$34,2)</f>
        <v>Yes</v>
      </c>
      <c r="O215" s="25">
        <f>(IF(N215="No",0,(IF(D215="CO2",0,(VLOOKUP(F215,'Rule Reductions'!$C$2:$E$75,2,FALSE))))))</f>
        <v>0</v>
      </c>
      <c r="P215" s="25">
        <f>(IF(N215="No",0,(IF(D215="CO2",0,(VLOOKUP(F215,'Rule Reductions'!$C$2:$E$75,3,FALSE))))))</f>
        <v>0</v>
      </c>
      <c r="Q215" s="22">
        <f t="shared" si="18"/>
        <v>2207.2261398873757</v>
      </c>
      <c r="R215" s="22">
        <f t="shared" si="19"/>
        <v>2324.4052841098496</v>
      </c>
      <c r="S215" s="22">
        <f t="shared" si="20"/>
        <v>2005.9547445286541</v>
      </c>
      <c r="T215" s="22">
        <f t="shared" si="21"/>
        <v>2276.041430307896</v>
      </c>
      <c r="U215" s="22">
        <f t="shared" si="22"/>
        <v>2495.4276656570773</v>
      </c>
      <c r="V215" s="22">
        <f t="shared" si="23"/>
        <v>2080.9609905803013</v>
      </c>
    </row>
    <row r="216" spans="1:22" x14ac:dyDescent="0.25">
      <c r="A216" s="1" t="s">
        <v>67</v>
      </c>
      <c r="B216" s="1" t="s">
        <v>35</v>
      </c>
      <c r="C216" s="1" t="s">
        <v>84</v>
      </c>
      <c r="D216" s="1" t="s">
        <v>23</v>
      </c>
      <c r="E216" s="2">
        <v>333</v>
      </c>
      <c r="F216" s="1" t="s">
        <v>7</v>
      </c>
      <c r="G216" s="1" t="s">
        <v>101</v>
      </c>
      <c r="H216" s="13">
        <f>IF(G216="Mix",'Growth Factors'!$N$7,(IF(G216="Oil",'Growth Factors'!$E$7,'Growth Factors'!$K$7)))</f>
        <v>8.9570562775409979E-2</v>
      </c>
      <c r="I216" s="23">
        <f>IF(G216="Mix",'Growth Factors'!$O$7,(IF(G216="Oil",'Growth Factors'!$F$7,'Growth Factors'!$L$7)))</f>
        <v>0.14741463403243865</v>
      </c>
      <c r="J216" s="23">
        <f>IF(G216="Mix",'Growth Factors'!$P$7,(IF(G216="Oil",'Growth Factors'!$G$7,'Growth Factors'!$M$7)))</f>
        <v>-9.7846340250338504E-3</v>
      </c>
      <c r="K216" s="23">
        <f>IF(G216="Mix",'Growth Factors'!$N$12,(IF(G216="Oil",'Growth Factors'!$E$12,'Growth Factors'!$K$12)))</f>
        <v>0.12354040091572198</v>
      </c>
      <c r="L216" s="23">
        <f>IF(G216="Mix",'Growth Factors'!$O$12,(IF(G216="Oil",'Growth Factors'!$F$12,'Growth Factors'!$L$12)))</f>
        <v>0.23183776999580308</v>
      </c>
      <c r="M216" s="23">
        <f>IF(G216="Mix",'Growth Factors'!$P$12,(IF(G216="Oil",'Growth Factors'!$G$12,'Growth Factors'!$M$12)))</f>
        <v>2.7241294693957304E-2</v>
      </c>
      <c r="N216" s="24" t="str">
        <f>VLOOKUP(A216,'Part 50 Counties'!$A$2:$B$34,2)</f>
        <v>No</v>
      </c>
      <c r="O216" s="25">
        <f>(IF(N216="No",0,(IF(D216="CO2",0,(VLOOKUP(F216,'Rule Reductions'!$C$2:$E$75,2,FALSE))))))</f>
        <v>0</v>
      </c>
      <c r="P216" s="25">
        <f>(IF(N216="No",0,(IF(D216="CO2",0,(VLOOKUP(F216,'Rule Reductions'!$C$2:$E$75,3,FALSE))))))</f>
        <v>0</v>
      </c>
      <c r="Q216" s="22">
        <f t="shared" si="18"/>
        <v>362.82699740421151</v>
      </c>
      <c r="R216" s="22">
        <f t="shared" si="19"/>
        <v>382.08907313280207</v>
      </c>
      <c r="S216" s="22">
        <f t="shared" si="20"/>
        <v>329.74171686966372</v>
      </c>
      <c r="T216" s="22">
        <f t="shared" si="21"/>
        <v>374.13895350493539</v>
      </c>
      <c r="U216" s="22">
        <f t="shared" si="22"/>
        <v>410.20197740860249</v>
      </c>
      <c r="V216" s="22">
        <f t="shared" si="23"/>
        <v>342.07135113308777</v>
      </c>
    </row>
    <row r="217" spans="1:22" x14ac:dyDescent="0.25">
      <c r="A217" s="1" t="s">
        <v>67</v>
      </c>
      <c r="B217" s="1" t="s">
        <v>35</v>
      </c>
      <c r="C217" s="1" t="s">
        <v>84</v>
      </c>
      <c r="D217" s="1" t="s">
        <v>24</v>
      </c>
      <c r="E217" s="2">
        <v>33960.199999999997</v>
      </c>
      <c r="F217" s="1" t="s">
        <v>7</v>
      </c>
      <c r="G217" s="1" t="s">
        <v>101</v>
      </c>
      <c r="H217" s="13">
        <f>IF(G217="Mix",'Growth Factors'!$N$7,(IF(G217="Oil",'Growth Factors'!$E$7,'Growth Factors'!$K$7)))</f>
        <v>8.9570562775409979E-2</v>
      </c>
      <c r="I217" s="23">
        <f>IF(G217="Mix",'Growth Factors'!$O$7,(IF(G217="Oil",'Growth Factors'!$F$7,'Growth Factors'!$L$7)))</f>
        <v>0.14741463403243865</v>
      </c>
      <c r="J217" s="23">
        <f>IF(G217="Mix",'Growth Factors'!$P$7,(IF(G217="Oil",'Growth Factors'!$G$7,'Growth Factors'!$M$7)))</f>
        <v>-9.7846340250338504E-3</v>
      </c>
      <c r="K217" s="23">
        <f>IF(G217="Mix",'Growth Factors'!$N$12,(IF(G217="Oil",'Growth Factors'!$E$12,'Growth Factors'!$K$12)))</f>
        <v>0.12354040091572198</v>
      </c>
      <c r="L217" s="23">
        <f>IF(G217="Mix",'Growth Factors'!$O$12,(IF(G217="Oil",'Growth Factors'!$F$12,'Growth Factors'!$L$12)))</f>
        <v>0.23183776999580308</v>
      </c>
      <c r="M217" s="23">
        <f>IF(G217="Mix",'Growth Factors'!$P$12,(IF(G217="Oil",'Growth Factors'!$G$12,'Growth Factors'!$M$12)))</f>
        <v>2.7241294693957304E-2</v>
      </c>
      <c r="N217" s="24" t="str">
        <f>VLOOKUP(A217,'Part 50 Counties'!$A$2:$B$34,2)</f>
        <v>No</v>
      </c>
      <c r="O217" s="25">
        <f>(IF(N217="No",0,(IF(D217="CO2",0,(VLOOKUP(F217,'Rule Reductions'!$C$2:$E$75,2,FALSE))))))</f>
        <v>0</v>
      </c>
      <c r="P217" s="25">
        <f>(IF(N217="No",0,(IF(D217="CO2",0,(VLOOKUP(F217,'Rule Reductions'!$C$2:$E$75,3,FALSE))))))</f>
        <v>0</v>
      </c>
      <c r="Q217" s="22">
        <f t="shared" si="18"/>
        <v>37002.034225965472</v>
      </c>
      <c r="R217" s="22">
        <f t="shared" si="19"/>
        <v>38966.430454668422</v>
      </c>
      <c r="S217" s="22">
        <f t="shared" si="20"/>
        <v>33627.911871583041</v>
      </c>
      <c r="T217" s="22">
        <f t="shared" si="21"/>
        <v>38155.656723178094</v>
      </c>
      <c r="U217" s="22">
        <f t="shared" si="22"/>
        <v>41833.457036611471</v>
      </c>
      <c r="V217" s="22">
        <f t="shared" si="23"/>
        <v>34885.319816065727</v>
      </c>
    </row>
    <row r="218" spans="1:22" x14ac:dyDescent="0.25">
      <c r="A218" s="1" t="s">
        <v>39</v>
      </c>
      <c r="B218" s="1" t="s">
        <v>16</v>
      </c>
      <c r="C218" s="1" t="s">
        <v>18</v>
      </c>
      <c r="D218" s="1" t="s">
        <v>23</v>
      </c>
      <c r="E218" s="6">
        <v>7.40535005</v>
      </c>
      <c r="F218" s="1" t="s">
        <v>18</v>
      </c>
      <c r="G218" s="1" t="s">
        <v>101</v>
      </c>
      <c r="H218" s="13">
        <f>IF(G218="Mix",'Growth Factors'!$N$7,(IF(G218="Oil",'Growth Factors'!$E$7,'Growth Factors'!$K$7)))</f>
        <v>8.9570562775409979E-2</v>
      </c>
      <c r="I218" s="23">
        <f>IF(G218="Mix",'Growth Factors'!$O$7,(IF(G218="Oil",'Growth Factors'!$F$7,'Growth Factors'!$L$7)))</f>
        <v>0.14741463403243865</v>
      </c>
      <c r="J218" s="23">
        <f>IF(G218="Mix",'Growth Factors'!$P$7,(IF(G218="Oil",'Growth Factors'!$G$7,'Growth Factors'!$M$7)))</f>
        <v>-9.7846340250338504E-3</v>
      </c>
      <c r="K218" s="23">
        <f>IF(G218="Mix",'Growth Factors'!$N$12,(IF(G218="Oil",'Growth Factors'!$E$12,'Growth Factors'!$K$12)))</f>
        <v>0.12354040091572198</v>
      </c>
      <c r="L218" s="23">
        <f>IF(G218="Mix",'Growth Factors'!$O$12,(IF(G218="Oil",'Growth Factors'!$F$12,'Growth Factors'!$L$12)))</f>
        <v>0.23183776999580308</v>
      </c>
      <c r="M218" s="23">
        <f>IF(G218="Mix",'Growth Factors'!$P$12,(IF(G218="Oil",'Growth Factors'!$G$12,'Growth Factors'!$M$12)))</f>
        <v>2.7241294693957304E-2</v>
      </c>
      <c r="N218" s="24" t="str">
        <f>VLOOKUP(A218,'Part 50 Counties'!$A$2:$B$34,2)</f>
        <v>Yes</v>
      </c>
      <c r="O218" s="25">
        <f>(IF(N218="No",0,(IF(D218="CO2",0,(VLOOKUP(F218,'Rule Reductions'!$C$2:$E$75,2,FALSE))))))</f>
        <v>0</v>
      </c>
      <c r="P218" s="25">
        <f>(IF(N218="No",0,(IF(D218="CO2",0,(VLOOKUP(F218,'Rule Reductions'!$C$2:$E$75,3,FALSE))))))</f>
        <v>0</v>
      </c>
      <c r="Q218" s="22">
        <f t="shared" si="18"/>
        <v>8.0686514215274112</v>
      </c>
      <c r="R218" s="22">
        <f t="shared" si="19"/>
        <v>8.4970070175028525</v>
      </c>
      <c r="S218" s="22">
        <f t="shared" si="20"/>
        <v>7.3328914099334845</v>
      </c>
      <c r="T218" s="22">
        <f t="shared" si="21"/>
        <v>8.320209964098261</v>
      </c>
      <c r="U218" s="22">
        <f t="shared" si="22"/>
        <v>9.1221898916303097</v>
      </c>
      <c r="V218" s="22">
        <f t="shared" si="23"/>
        <v>7.6070813730239619</v>
      </c>
    </row>
    <row r="219" spans="1:22" x14ac:dyDescent="0.25">
      <c r="A219" s="1" t="s">
        <v>39</v>
      </c>
      <c r="B219" s="1" t="s">
        <v>16</v>
      </c>
      <c r="C219" s="1" t="s">
        <v>18</v>
      </c>
      <c r="D219" s="1" t="s">
        <v>24</v>
      </c>
      <c r="E219" s="6">
        <v>2.3299933500000001</v>
      </c>
      <c r="F219" s="1" t="s">
        <v>18</v>
      </c>
      <c r="G219" s="1" t="s">
        <v>101</v>
      </c>
      <c r="H219" s="13">
        <f>IF(G219="Mix",'Growth Factors'!$N$7,(IF(G219="Oil",'Growth Factors'!$E$7,'Growth Factors'!$K$7)))</f>
        <v>8.9570562775409979E-2</v>
      </c>
      <c r="I219" s="23">
        <f>IF(G219="Mix",'Growth Factors'!$O$7,(IF(G219="Oil",'Growth Factors'!$F$7,'Growth Factors'!$L$7)))</f>
        <v>0.14741463403243865</v>
      </c>
      <c r="J219" s="23">
        <f>IF(G219="Mix",'Growth Factors'!$P$7,(IF(G219="Oil",'Growth Factors'!$G$7,'Growth Factors'!$M$7)))</f>
        <v>-9.7846340250338504E-3</v>
      </c>
      <c r="K219" s="23">
        <f>IF(G219="Mix",'Growth Factors'!$N$12,(IF(G219="Oil",'Growth Factors'!$E$12,'Growth Factors'!$K$12)))</f>
        <v>0.12354040091572198</v>
      </c>
      <c r="L219" s="23">
        <f>IF(G219="Mix",'Growth Factors'!$O$12,(IF(G219="Oil",'Growth Factors'!$F$12,'Growth Factors'!$L$12)))</f>
        <v>0.23183776999580308</v>
      </c>
      <c r="M219" s="23">
        <f>IF(G219="Mix",'Growth Factors'!$P$12,(IF(G219="Oil",'Growth Factors'!$G$12,'Growth Factors'!$M$12)))</f>
        <v>2.7241294693957304E-2</v>
      </c>
      <c r="N219" s="24" t="str">
        <f>VLOOKUP(A219,'Part 50 Counties'!$A$2:$B$34,2)</f>
        <v>Yes</v>
      </c>
      <c r="O219" s="25">
        <f>(IF(N219="No",0,(IF(D219="CO2",0,(VLOOKUP(F219,'Rule Reductions'!$C$2:$E$75,2,FALSE))))))</f>
        <v>0</v>
      </c>
      <c r="P219" s="25">
        <f>(IF(N219="No",0,(IF(D219="CO2",0,(VLOOKUP(F219,'Rule Reductions'!$C$2:$E$75,3,FALSE))))))</f>
        <v>0</v>
      </c>
      <c r="Q219" s="22">
        <f t="shared" si="18"/>
        <v>2.538692165622463</v>
      </c>
      <c r="R219" s="22">
        <f t="shared" si="19"/>
        <v>2.673468466988266</v>
      </c>
      <c r="S219" s="22">
        <f t="shared" si="20"/>
        <v>2.3071952177894874</v>
      </c>
      <c r="T219" s="22">
        <f t="shared" si="21"/>
        <v>2.6178416625899663</v>
      </c>
      <c r="U219" s="22">
        <f t="shared" si="22"/>
        <v>2.870173812369051</v>
      </c>
      <c r="V219" s="22">
        <f t="shared" si="23"/>
        <v>2.3934653854823109</v>
      </c>
    </row>
    <row r="220" spans="1:22" x14ac:dyDescent="0.25">
      <c r="A220" s="1" t="s">
        <v>39</v>
      </c>
      <c r="B220" s="1" t="s">
        <v>34</v>
      </c>
      <c r="C220" s="1" t="s">
        <v>18</v>
      </c>
      <c r="D220" s="1" t="s">
        <v>23</v>
      </c>
      <c r="E220" s="2">
        <v>137</v>
      </c>
      <c r="F220" s="1" t="s">
        <v>18</v>
      </c>
      <c r="G220" s="1" t="s">
        <v>101</v>
      </c>
      <c r="H220" s="13">
        <f>IF(G220="Mix",'Growth Factors'!$N$7,(IF(G220="Oil",'Growth Factors'!$E$7,'Growth Factors'!$K$7)))</f>
        <v>8.9570562775409979E-2</v>
      </c>
      <c r="I220" s="23">
        <f>IF(G220="Mix",'Growth Factors'!$O$7,(IF(G220="Oil",'Growth Factors'!$F$7,'Growth Factors'!$L$7)))</f>
        <v>0.14741463403243865</v>
      </c>
      <c r="J220" s="23">
        <f>IF(G220="Mix",'Growth Factors'!$P$7,(IF(G220="Oil",'Growth Factors'!$G$7,'Growth Factors'!$M$7)))</f>
        <v>-9.7846340250338504E-3</v>
      </c>
      <c r="K220" s="23">
        <f>IF(G220="Mix",'Growth Factors'!$N$12,(IF(G220="Oil",'Growth Factors'!$E$12,'Growth Factors'!$K$12)))</f>
        <v>0.12354040091572198</v>
      </c>
      <c r="L220" s="23">
        <f>IF(G220="Mix",'Growth Factors'!$O$12,(IF(G220="Oil",'Growth Factors'!$F$12,'Growth Factors'!$L$12)))</f>
        <v>0.23183776999580308</v>
      </c>
      <c r="M220" s="23">
        <f>IF(G220="Mix",'Growth Factors'!$P$12,(IF(G220="Oil",'Growth Factors'!$G$12,'Growth Factors'!$M$12)))</f>
        <v>2.7241294693957304E-2</v>
      </c>
      <c r="N220" s="24" t="str">
        <f>VLOOKUP(A220,'Part 50 Counties'!$A$2:$B$34,2)</f>
        <v>Yes</v>
      </c>
      <c r="O220" s="25">
        <f>(IF(N220="No",0,(IF(D220="CO2",0,(VLOOKUP(F220,'Rule Reductions'!$C$2:$E$75,2,FALSE))))))</f>
        <v>0</v>
      </c>
      <c r="P220" s="25">
        <f>(IF(N220="No",0,(IF(D220="CO2",0,(VLOOKUP(F220,'Rule Reductions'!$C$2:$E$75,3,FALSE))))))</f>
        <v>0</v>
      </c>
      <c r="Q220" s="22">
        <f t="shared" si="18"/>
        <v>149.27116710023117</v>
      </c>
      <c r="R220" s="22">
        <f t="shared" si="19"/>
        <v>157.19580486244411</v>
      </c>
      <c r="S220" s="22">
        <f t="shared" si="20"/>
        <v>135.65950513857035</v>
      </c>
      <c r="T220" s="22">
        <f t="shared" si="21"/>
        <v>153.9250349254539</v>
      </c>
      <c r="U220" s="22">
        <f t="shared" si="22"/>
        <v>168.76177448942505</v>
      </c>
      <c r="V220" s="22">
        <f t="shared" si="23"/>
        <v>140.73205737307214</v>
      </c>
    </row>
    <row r="221" spans="1:22" x14ac:dyDescent="0.25">
      <c r="A221" s="1" t="s">
        <v>39</v>
      </c>
      <c r="B221" s="1" t="s">
        <v>34</v>
      </c>
      <c r="C221" s="1" t="s">
        <v>18</v>
      </c>
      <c r="D221" s="1" t="s">
        <v>24</v>
      </c>
      <c r="E221" s="6">
        <v>6</v>
      </c>
      <c r="F221" s="1" t="s">
        <v>18</v>
      </c>
      <c r="G221" s="1" t="s">
        <v>101</v>
      </c>
      <c r="H221" s="13">
        <f>IF(G221="Mix",'Growth Factors'!$N$7,(IF(G221="Oil",'Growth Factors'!$E$7,'Growth Factors'!$K$7)))</f>
        <v>8.9570562775409979E-2</v>
      </c>
      <c r="I221" s="23">
        <f>IF(G221="Mix",'Growth Factors'!$O$7,(IF(G221="Oil",'Growth Factors'!$F$7,'Growth Factors'!$L$7)))</f>
        <v>0.14741463403243865</v>
      </c>
      <c r="J221" s="23">
        <f>IF(G221="Mix",'Growth Factors'!$P$7,(IF(G221="Oil",'Growth Factors'!$G$7,'Growth Factors'!$M$7)))</f>
        <v>-9.7846340250338504E-3</v>
      </c>
      <c r="K221" s="23">
        <f>IF(G221="Mix",'Growth Factors'!$N$12,(IF(G221="Oil",'Growth Factors'!$E$12,'Growth Factors'!$K$12)))</f>
        <v>0.12354040091572198</v>
      </c>
      <c r="L221" s="23">
        <f>IF(G221="Mix",'Growth Factors'!$O$12,(IF(G221="Oil",'Growth Factors'!$F$12,'Growth Factors'!$L$12)))</f>
        <v>0.23183776999580308</v>
      </c>
      <c r="M221" s="23">
        <f>IF(G221="Mix",'Growth Factors'!$P$12,(IF(G221="Oil",'Growth Factors'!$G$12,'Growth Factors'!$M$12)))</f>
        <v>2.7241294693957304E-2</v>
      </c>
      <c r="N221" s="24" t="str">
        <f>VLOOKUP(A221,'Part 50 Counties'!$A$2:$B$34,2)</f>
        <v>Yes</v>
      </c>
      <c r="O221" s="25">
        <f>(IF(N221="No",0,(IF(D221="CO2",0,(VLOOKUP(F221,'Rule Reductions'!$C$2:$E$75,2,FALSE))))))</f>
        <v>0</v>
      </c>
      <c r="P221" s="25">
        <f>(IF(N221="No",0,(IF(D221="CO2",0,(VLOOKUP(F221,'Rule Reductions'!$C$2:$E$75,3,FALSE))))))</f>
        <v>0</v>
      </c>
      <c r="Q221" s="22">
        <f t="shared" si="18"/>
        <v>6.5374233766524599</v>
      </c>
      <c r="R221" s="22">
        <f t="shared" si="19"/>
        <v>6.8844878041946327</v>
      </c>
      <c r="S221" s="22">
        <f t="shared" si="20"/>
        <v>5.9412921958497975</v>
      </c>
      <c r="T221" s="22">
        <f t="shared" si="21"/>
        <v>6.7412424054943312</v>
      </c>
      <c r="U221" s="22">
        <f t="shared" si="22"/>
        <v>7.3910266199748191</v>
      </c>
      <c r="V221" s="22">
        <f t="shared" si="23"/>
        <v>6.1634477681637438</v>
      </c>
    </row>
    <row r="222" spans="1:22" x14ac:dyDescent="0.25">
      <c r="A222" s="1" t="s">
        <v>39</v>
      </c>
      <c r="B222" s="1" t="s">
        <v>35</v>
      </c>
      <c r="C222" s="1" t="s">
        <v>18</v>
      </c>
      <c r="D222" s="1" t="s">
        <v>23</v>
      </c>
      <c r="E222" s="2">
        <v>213.92</v>
      </c>
      <c r="F222" s="1" t="s">
        <v>18</v>
      </c>
      <c r="G222" s="1" t="s">
        <v>101</v>
      </c>
      <c r="H222" s="13">
        <f>IF(G222="Mix",'Growth Factors'!$N$7,(IF(G222="Oil",'Growth Factors'!$E$7,'Growth Factors'!$K$7)))</f>
        <v>8.9570562775409979E-2</v>
      </c>
      <c r="I222" s="23">
        <f>IF(G222="Mix",'Growth Factors'!$O$7,(IF(G222="Oil",'Growth Factors'!$F$7,'Growth Factors'!$L$7)))</f>
        <v>0.14741463403243865</v>
      </c>
      <c r="J222" s="23">
        <f>IF(G222="Mix",'Growth Factors'!$P$7,(IF(G222="Oil",'Growth Factors'!$G$7,'Growth Factors'!$M$7)))</f>
        <v>-9.7846340250338504E-3</v>
      </c>
      <c r="K222" s="23">
        <f>IF(G222="Mix",'Growth Factors'!$N$12,(IF(G222="Oil",'Growth Factors'!$E$12,'Growth Factors'!$K$12)))</f>
        <v>0.12354040091572198</v>
      </c>
      <c r="L222" s="23">
        <f>IF(G222="Mix",'Growth Factors'!$O$12,(IF(G222="Oil",'Growth Factors'!$F$12,'Growth Factors'!$L$12)))</f>
        <v>0.23183776999580308</v>
      </c>
      <c r="M222" s="23">
        <f>IF(G222="Mix",'Growth Factors'!$P$12,(IF(G222="Oil",'Growth Factors'!$G$12,'Growth Factors'!$M$12)))</f>
        <v>2.7241294693957304E-2</v>
      </c>
      <c r="N222" s="24" t="str">
        <f>VLOOKUP(A222,'Part 50 Counties'!$A$2:$B$34,2)</f>
        <v>Yes</v>
      </c>
      <c r="O222" s="25">
        <f>(IF(N222="No",0,(IF(D222="CO2",0,(VLOOKUP(F222,'Rule Reductions'!$C$2:$E$75,2,FALSE))))))</f>
        <v>0</v>
      </c>
      <c r="P222" s="25">
        <f>(IF(N222="No",0,(IF(D222="CO2",0,(VLOOKUP(F222,'Rule Reductions'!$C$2:$E$75,3,FALSE))))))</f>
        <v>0</v>
      </c>
      <c r="Q222" s="22">
        <f t="shared" si="18"/>
        <v>233.0809347889157</v>
      </c>
      <c r="R222" s="22">
        <f t="shared" si="19"/>
        <v>245.45493851221929</v>
      </c>
      <c r="S222" s="22">
        <f t="shared" si="20"/>
        <v>211.82687108936474</v>
      </c>
      <c r="T222" s="22">
        <f t="shared" si="21"/>
        <v>240.34776256389122</v>
      </c>
      <c r="U222" s="22">
        <f t="shared" si="22"/>
        <v>263.51473575750219</v>
      </c>
      <c r="V222" s="22">
        <f t="shared" si="23"/>
        <v>219.74745776093133</v>
      </c>
    </row>
    <row r="223" spans="1:22" x14ac:dyDescent="0.25">
      <c r="A223" s="1" t="s">
        <v>39</v>
      </c>
      <c r="B223" s="1" t="s">
        <v>35</v>
      </c>
      <c r="C223" s="1" t="s">
        <v>18</v>
      </c>
      <c r="D223" s="1" t="s">
        <v>24</v>
      </c>
      <c r="E223" s="6">
        <v>6.2</v>
      </c>
      <c r="F223" s="1" t="s">
        <v>18</v>
      </c>
      <c r="G223" s="1" t="s">
        <v>101</v>
      </c>
      <c r="H223" s="13">
        <f>IF(G223="Mix",'Growth Factors'!$N$7,(IF(G223="Oil",'Growth Factors'!$E$7,'Growth Factors'!$K$7)))</f>
        <v>8.9570562775409979E-2</v>
      </c>
      <c r="I223" s="23">
        <f>IF(G223="Mix",'Growth Factors'!$O$7,(IF(G223="Oil",'Growth Factors'!$F$7,'Growth Factors'!$L$7)))</f>
        <v>0.14741463403243865</v>
      </c>
      <c r="J223" s="23">
        <f>IF(G223="Mix",'Growth Factors'!$P$7,(IF(G223="Oil",'Growth Factors'!$G$7,'Growth Factors'!$M$7)))</f>
        <v>-9.7846340250338504E-3</v>
      </c>
      <c r="K223" s="23">
        <f>IF(G223="Mix",'Growth Factors'!$N$12,(IF(G223="Oil",'Growth Factors'!$E$12,'Growth Factors'!$K$12)))</f>
        <v>0.12354040091572198</v>
      </c>
      <c r="L223" s="23">
        <f>IF(G223="Mix",'Growth Factors'!$O$12,(IF(G223="Oil",'Growth Factors'!$F$12,'Growth Factors'!$L$12)))</f>
        <v>0.23183776999580308</v>
      </c>
      <c r="M223" s="23">
        <f>IF(G223="Mix",'Growth Factors'!$P$12,(IF(G223="Oil",'Growth Factors'!$G$12,'Growth Factors'!$M$12)))</f>
        <v>2.7241294693957304E-2</v>
      </c>
      <c r="N223" s="24" t="str">
        <f>VLOOKUP(A223,'Part 50 Counties'!$A$2:$B$34,2)</f>
        <v>Yes</v>
      </c>
      <c r="O223" s="25">
        <f>(IF(N223="No",0,(IF(D223="CO2",0,(VLOOKUP(F223,'Rule Reductions'!$C$2:$E$75,2,FALSE))))))</f>
        <v>0</v>
      </c>
      <c r="P223" s="25">
        <f>(IF(N223="No",0,(IF(D223="CO2",0,(VLOOKUP(F223,'Rule Reductions'!$C$2:$E$75,3,FALSE))))))</f>
        <v>0</v>
      </c>
      <c r="Q223" s="22">
        <f t="shared" si="18"/>
        <v>6.755337489207542</v>
      </c>
      <c r="R223" s="22">
        <f t="shared" si="19"/>
        <v>7.1139707310011202</v>
      </c>
      <c r="S223" s="22">
        <f t="shared" si="20"/>
        <v>6.1393352690447909</v>
      </c>
      <c r="T223" s="22">
        <f t="shared" si="21"/>
        <v>6.9659504856774763</v>
      </c>
      <c r="U223" s="22">
        <f t="shared" si="22"/>
        <v>7.6373941739739797</v>
      </c>
      <c r="V223" s="22">
        <f t="shared" si="23"/>
        <v>6.3688960271025357</v>
      </c>
    </row>
    <row r="224" spans="1:22" x14ac:dyDescent="0.25">
      <c r="A224" s="1" t="s">
        <v>46</v>
      </c>
      <c r="B224" s="1" t="s">
        <v>16</v>
      </c>
      <c r="C224" s="1" t="s">
        <v>18</v>
      </c>
      <c r="D224" s="1" t="s">
        <v>23</v>
      </c>
      <c r="E224" s="2">
        <v>11.7855780662937</v>
      </c>
      <c r="F224" s="1" t="s">
        <v>18</v>
      </c>
      <c r="G224" s="1" t="s">
        <v>101</v>
      </c>
      <c r="H224" s="13">
        <f>IF(G224="Mix",'Growth Factors'!$N$7,(IF(G224="Oil",'Growth Factors'!$E$7,'Growth Factors'!$K$7)))</f>
        <v>8.9570562775409979E-2</v>
      </c>
      <c r="I224" s="23">
        <f>IF(G224="Mix",'Growth Factors'!$O$7,(IF(G224="Oil",'Growth Factors'!$F$7,'Growth Factors'!$L$7)))</f>
        <v>0.14741463403243865</v>
      </c>
      <c r="J224" s="23">
        <f>IF(G224="Mix",'Growth Factors'!$P$7,(IF(G224="Oil",'Growth Factors'!$G$7,'Growth Factors'!$M$7)))</f>
        <v>-9.7846340250338504E-3</v>
      </c>
      <c r="K224" s="23">
        <f>IF(G224="Mix",'Growth Factors'!$N$12,(IF(G224="Oil",'Growth Factors'!$E$12,'Growth Factors'!$K$12)))</f>
        <v>0.12354040091572198</v>
      </c>
      <c r="L224" s="23">
        <f>IF(G224="Mix",'Growth Factors'!$O$12,(IF(G224="Oil",'Growth Factors'!$F$12,'Growth Factors'!$L$12)))</f>
        <v>0.23183776999580308</v>
      </c>
      <c r="M224" s="23">
        <f>IF(G224="Mix",'Growth Factors'!$P$12,(IF(G224="Oil",'Growth Factors'!$G$12,'Growth Factors'!$M$12)))</f>
        <v>2.7241294693957304E-2</v>
      </c>
      <c r="N224" s="24" t="str">
        <f>VLOOKUP(A224,'Part 50 Counties'!$A$2:$B$34,2)</f>
        <v>No</v>
      </c>
      <c r="O224" s="25">
        <f>(IF(N224="No",0,(IF(D224="CO2",0,(VLOOKUP(F224,'Rule Reductions'!$C$2:$E$75,2,FALSE))))))</f>
        <v>0</v>
      </c>
      <c r="P224" s="25">
        <f>(IF(N224="No",0,(IF(D224="CO2",0,(VLOOKUP(F224,'Rule Reductions'!$C$2:$E$75,3,FALSE))))))</f>
        <v>0</v>
      </c>
      <c r="Q224" s="22">
        <f t="shared" si="18"/>
        <v>12.841218926325155</v>
      </c>
      <c r="R224" s="22">
        <f t="shared" si="19"/>
        <v>13.522944743797122</v>
      </c>
      <c r="S224" s="22">
        <f t="shared" si="20"/>
        <v>11.67026049814155</v>
      </c>
      <c r="T224" s="22">
        <f t="shared" si="21"/>
        <v>13.241573105627163</v>
      </c>
      <c r="U224" s="22">
        <f t="shared" si="22"/>
        <v>14.517920203294683</v>
      </c>
      <c r="V224" s="22">
        <f t="shared" si="23"/>
        <v>12.106632471536246</v>
      </c>
    </row>
    <row r="225" spans="1:22" x14ac:dyDescent="0.25">
      <c r="A225" s="1" t="s">
        <v>46</v>
      </c>
      <c r="B225" s="1" t="s">
        <v>16</v>
      </c>
      <c r="C225" s="1" t="s">
        <v>18</v>
      </c>
      <c r="D225" s="1" t="s">
        <v>24</v>
      </c>
      <c r="E225" s="6">
        <v>3.1687864136180202</v>
      </c>
      <c r="F225" s="1" t="s">
        <v>18</v>
      </c>
      <c r="G225" s="1" t="s">
        <v>101</v>
      </c>
      <c r="H225" s="13">
        <f>IF(G225="Mix",'Growth Factors'!$N$7,(IF(G225="Oil",'Growth Factors'!$E$7,'Growth Factors'!$K$7)))</f>
        <v>8.9570562775409979E-2</v>
      </c>
      <c r="I225" s="23">
        <f>IF(G225="Mix",'Growth Factors'!$O$7,(IF(G225="Oil",'Growth Factors'!$F$7,'Growth Factors'!$L$7)))</f>
        <v>0.14741463403243865</v>
      </c>
      <c r="J225" s="23">
        <f>IF(G225="Mix",'Growth Factors'!$P$7,(IF(G225="Oil",'Growth Factors'!$G$7,'Growth Factors'!$M$7)))</f>
        <v>-9.7846340250338504E-3</v>
      </c>
      <c r="K225" s="23">
        <f>IF(G225="Mix",'Growth Factors'!$N$12,(IF(G225="Oil",'Growth Factors'!$E$12,'Growth Factors'!$K$12)))</f>
        <v>0.12354040091572198</v>
      </c>
      <c r="L225" s="23">
        <f>IF(G225="Mix",'Growth Factors'!$O$12,(IF(G225="Oil",'Growth Factors'!$F$12,'Growth Factors'!$L$12)))</f>
        <v>0.23183776999580308</v>
      </c>
      <c r="M225" s="23">
        <f>IF(G225="Mix",'Growth Factors'!$P$12,(IF(G225="Oil",'Growth Factors'!$G$12,'Growth Factors'!$M$12)))</f>
        <v>2.7241294693957304E-2</v>
      </c>
      <c r="N225" s="24" t="str">
        <f>VLOOKUP(A225,'Part 50 Counties'!$A$2:$B$34,2)</f>
        <v>No</v>
      </c>
      <c r="O225" s="25">
        <f>(IF(N225="No",0,(IF(D225="CO2",0,(VLOOKUP(F225,'Rule Reductions'!$C$2:$E$75,2,FALSE))))))</f>
        <v>0</v>
      </c>
      <c r="P225" s="25">
        <f>(IF(N225="No",0,(IF(D225="CO2",0,(VLOOKUP(F225,'Rule Reductions'!$C$2:$E$75,3,FALSE))))))</f>
        <v>0</v>
      </c>
      <c r="Q225" s="22">
        <f t="shared" si="18"/>
        <v>3.4526163960008591</v>
      </c>
      <c r="R225" s="22">
        <f t="shared" si="19"/>
        <v>3.6359119031084846</v>
      </c>
      <c r="S225" s="22">
        <f t="shared" si="20"/>
        <v>3.1377809982572682</v>
      </c>
      <c r="T225" s="22">
        <f t="shared" si="21"/>
        <v>3.560259557572683</v>
      </c>
      <c r="U225" s="22">
        <f t="shared" si="22"/>
        <v>3.9034307893442208</v>
      </c>
      <c r="V225" s="22">
        <f t="shared" si="23"/>
        <v>3.2551082581335966</v>
      </c>
    </row>
    <row r="226" spans="1:22" x14ac:dyDescent="0.25">
      <c r="A226" s="1" t="s">
        <v>68</v>
      </c>
      <c r="B226" s="1" t="s">
        <v>35</v>
      </c>
      <c r="C226" s="1" t="s">
        <v>18</v>
      </c>
      <c r="D226" s="1" t="s">
        <v>23</v>
      </c>
      <c r="E226" s="2">
        <v>53.57</v>
      </c>
      <c r="F226" s="1" t="s">
        <v>18</v>
      </c>
      <c r="G226" s="1" t="s">
        <v>101</v>
      </c>
      <c r="H226" s="13">
        <f>IF(G226="Mix",'Growth Factors'!$N$7,(IF(G226="Oil",'Growth Factors'!$E$7,'Growth Factors'!$K$7)))</f>
        <v>8.9570562775409979E-2</v>
      </c>
      <c r="I226" s="23">
        <f>IF(G226="Mix",'Growth Factors'!$O$7,(IF(G226="Oil",'Growth Factors'!$F$7,'Growth Factors'!$L$7)))</f>
        <v>0.14741463403243865</v>
      </c>
      <c r="J226" s="23">
        <f>IF(G226="Mix",'Growth Factors'!$P$7,(IF(G226="Oil",'Growth Factors'!$G$7,'Growth Factors'!$M$7)))</f>
        <v>-9.7846340250338504E-3</v>
      </c>
      <c r="K226" s="23">
        <f>IF(G226="Mix",'Growth Factors'!$N$12,(IF(G226="Oil",'Growth Factors'!$E$12,'Growth Factors'!$K$12)))</f>
        <v>0.12354040091572198</v>
      </c>
      <c r="L226" s="23">
        <f>IF(G226="Mix",'Growth Factors'!$O$12,(IF(G226="Oil",'Growth Factors'!$F$12,'Growth Factors'!$L$12)))</f>
        <v>0.23183776999580308</v>
      </c>
      <c r="M226" s="23">
        <f>IF(G226="Mix",'Growth Factors'!$P$12,(IF(G226="Oil",'Growth Factors'!$G$12,'Growth Factors'!$M$12)))</f>
        <v>2.7241294693957304E-2</v>
      </c>
      <c r="N226" s="24" t="str">
        <f>VLOOKUP(A226,'Part 50 Counties'!$A$2:$B$34,2)</f>
        <v>Yes</v>
      </c>
      <c r="O226" s="25">
        <f>(IF(N226="No",0,(IF(D226="CO2",0,(VLOOKUP(F226,'Rule Reductions'!$C$2:$E$75,2,FALSE))))))</f>
        <v>0</v>
      </c>
      <c r="P226" s="25">
        <f>(IF(N226="No",0,(IF(D226="CO2",0,(VLOOKUP(F226,'Rule Reductions'!$C$2:$E$75,3,FALSE))))))</f>
        <v>0</v>
      </c>
      <c r="Q226" s="22">
        <f t="shared" si="18"/>
        <v>58.368295047878711</v>
      </c>
      <c r="R226" s="22">
        <f t="shared" si="19"/>
        <v>61.467001945117744</v>
      </c>
      <c r="S226" s="22">
        <f t="shared" si="20"/>
        <v>53.045837155278939</v>
      </c>
      <c r="T226" s="22">
        <f t="shared" si="21"/>
        <v>60.188059277055224</v>
      </c>
      <c r="U226" s="22">
        <f t="shared" si="22"/>
        <v>65.989549338675175</v>
      </c>
      <c r="V226" s="22">
        <f t="shared" si="23"/>
        <v>55.029316156755293</v>
      </c>
    </row>
    <row r="227" spans="1:22" x14ac:dyDescent="0.25">
      <c r="A227" s="1" t="s">
        <v>68</v>
      </c>
      <c r="B227" s="1" t="s">
        <v>35</v>
      </c>
      <c r="C227" s="1" t="s">
        <v>18</v>
      </c>
      <c r="D227" s="1" t="s">
        <v>24</v>
      </c>
      <c r="E227" s="6">
        <v>1.5</v>
      </c>
      <c r="F227" s="1" t="s">
        <v>18</v>
      </c>
      <c r="G227" s="1" t="s">
        <v>101</v>
      </c>
      <c r="H227" s="13">
        <f>IF(G227="Mix",'Growth Factors'!$N$7,(IF(G227="Oil",'Growth Factors'!$E$7,'Growth Factors'!$K$7)))</f>
        <v>8.9570562775409979E-2</v>
      </c>
      <c r="I227" s="23">
        <f>IF(G227="Mix",'Growth Factors'!$O$7,(IF(G227="Oil",'Growth Factors'!$F$7,'Growth Factors'!$L$7)))</f>
        <v>0.14741463403243865</v>
      </c>
      <c r="J227" s="23">
        <f>IF(G227="Mix",'Growth Factors'!$P$7,(IF(G227="Oil",'Growth Factors'!$G$7,'Growth Factors'!$M$7)))</f>
        <v>-9.7846340250338504E-3</v>
      </c>
      <c r="K227" s="23">
        <f>IF(G227="Mix",'Growth Factors'!$N$12,(IF(G227="Oil",'Growth Factors'!$E$12,'Growth Factors'!$K$12)))</f>
        <v>0.12354040091572198</v>
      </c>
      <c r="L227" s="23">
        <f>IF(G227="Mix",'Growth Factors'!$O$12,(IF(G227="Oil",'Growth Factors'!$F$12,'Growth Factors'!$L$12)))</f>
        <v>0.23183776999580308</v>
      </c>
      <c r="M227" s="23">
        <f>IF(G227="Mix",'Growth Factors'!$P$12,(IF(G227="Oil",'Growth Factors'!$G$12,'Growth Factors'!$M$12)))</f>
        <v>2.7241294693957304E-2</v>
      </c>
      <c r="N227" s="24" t="str">
        <f>VLOOKUP(A227,'Part 50 Counties'!$A$2:$B$34,2)</f>
        <v>Yes</v>
      </c>
      <c r="O227" s="25">
        <f>(IF(N227="No",0,(IF(D227="CO2",0,(VLOOKUP(F227,'Rule Reductions'!$C$2:$E$75,2,FALSE))))))</f>
        <v>0</v>
      </c>
      <c r="P227" s="25">
        <f>(IF(N227="No",0,(IF(D227="CO2",0,(VLOOKUP(F227,'Rule Reductions'!$C$2:$E$75,3,FALSE))))))</f>
        <v>0</v>
      </c>
      <c r="Q227" s="22">
        <f t="shared" si="18"/>
        <v>1.634355844163115</v>
      </c>
      <c r="R227" s="22">
        <f t="shared" si="19"/>
        <v>1.7211219510486582</v>
      </c>
      <c r="S227" s="22">
        <f t="shared" si="20"/>
        <v>1.4853230489624494</v>
      </c>
      <c r="T227" s="22">
        <f t="shared" si="21"/>
        <v>1.6853106013735828</v>
      </c>
      <c r="U227" s="22">
        <f t="shared" si="22"/>
        <v>1.8477566549937048</v>
      </c>
      <c r="V227" s="22">
        <f t="shared" si="23"/>
        <v>1.540861942040936</v>
      </c>
    </row>
    <row r="228" spans="1:22" x14ac:dyDescent="0.25">
      <c r="A228" s="1" t="s">
        <v>40</v>
      </c>
      <c r="B228" s="1" t="s">
        <v>16</v>
      </c>
      <c r="C228" s="1" t="s">
        <v>18</v>
      </c>
      <c r="D228" s="1" t="s">
        <v>23</v>
      </c>
      <c r="E228" s="2">
        <v>1466.2668644045</v>
      </c>
      <c r="F228" s="1" t="s">
        <v>18</v>
      </c>
      <c r="G228" s="1" t="s">
        <v>101</v>
      </c>
      <c r="H228" s="13">
        <f>IF(G228="Mix",'Growth Factors'!$N$7,(IF(G228="Oil",'Growth Factors'!$E$7,'Growth Factors'!$K$7)))</f>
        <v>8.9570562775409979E-2</v>
      </c>
      <c r="I228" s="23">
        <f>IF(G228="Mix",'Growth Factors'!$O$7,(IF(G228="Oil",'Growth Factors'!$F$7,'Growth Factors'!$L$7)))</f>
        <v>0.14741463403243865</v>
      </c>
      <c r="J228" s="23">
        <f>IF(G228="Mix",'Growth Factors'!$P$7,(IF(G228="Oil",'Growth Factors'!$G$7,'Growth Factors'!$M$7)))</f>
        <v>-9.7846340250338504E-3</v>
      </c>
      <c r="K228" s="23">
        <f>IF(G228="Mix",'Growth Factors'!$N$12,(IF(G228="Oil",'Growth Factors'!$E$12,'Growth Factors'!$K$12)))</f>
        <v>0.12354040091572198</v>
      </c>
      <c r="L228" s="23">
        <f>IF(G228="Mix",'Growth Factors'!$O$12,(IF(G228="Oil",'Growth Factors'!$F$12,'Growth Factors'!$L$12)))</f>
        <v>0.23183776999580308</v>
      </c>
      <c r="M228" s="23">
        <f>IF(G228="Mix",'Growth Factors'!$P$12,(IF(G228="Oil",'Growth Factors'!$G$12,'Growth Factors'!$M$12)))</f>
        <v>2.7241294693957304E-2</v>
      </c>
      <c r="N228" s="24" t="str">
        <f>VLOOKUP(A228,'Part 50 Counties'!$A$2:$B$34,2)</f>
        <v>Yes</v>
      </c>
      <c r="O228" s="25">
        <f>(IF(N228="No",0,(IF(D228="CO2",0,(VLOOKUP(F228,'Rule Reductions'!$C$2:$E$75,2,FALSE))))))</f>
        <v>0</v>
      </c>
      <c r="P228" s="25">
        <f>(IF(N228="No",0,(IF(D228="CO2",0,(VLOOKUP(F228,'Rule Reductions'!$C$2:$E$75,3,FALSE))))))</f>
        <v>0</v>
      </c>
      <c r="Q228" s="22">
        <f t="shared" si="18"/>
        <v>1597.6012126281469</v>
      </c>
      <c r="R228" s="22">
        <f t="shared" si="19"/>
        <v>1682.4160576145807</v>
      </c>
      <c r="S228" s="22">
        <f t="shared" si="20"/>
        <v>1451.9199797532681</v>
      </c>
      <c r="T228" s="22">
        <f t="shared" si="21"/>
        <v>1647.4100606824704</v>
      </c>
      <c r="U228" s="22">
        <f t="shared" si="22"/>
        <v>1806.2029044667779</v>
      </c>
      <c r="V228" s="22">
        <f t="shared" si="23"/>
        <v>1506.2098721577277</v>
      </c>
    </row>
    <row r="229" spans="1:22" x14ac:dyDescent="0.25">
      <c r="A229" s="1" t="s">
        <v>40</v>
      </c>
      <c r="B229" s="1" t="s">
        <v>16</v>
      </c>
      <c r="C229" s="1" t="s">
        <v>18</v>
      </c>
      <c r="D229" s="1" t="s">
        <v>24</v>
      </c>
      <c r="E229" s="2">
        <v>150.896781572739</v>
      </c>
      <c r="F229" s="1" t="s">
        <v>18</v>
      </c>
      <c r="G229" s="1" t="s">
        <v>101</v>
      </c>
      <c r="H229" s="13">
        <f>IF(G229="Mix",'Growth Factors'!$N$7,(IF(G229="Oil",'Growth Factors'!$E$7,'Growth Factors'!$K$7)))</f>
        <v>8.9570562775409979E-2</v>
      </c>
      <c r="I229" s="23">
        <f>IF(G229="Mix",'Growth Factors'!$O$7,(IF(G229="Oil",'Growth Factors'!$F$7,'Growth Factors'!$L$7)))</f>
        <v>0.14741463403243865</v>
      </c>
      <c r="J229" s="23">
        <f>IF(G229="Mix",'Growth Factors'!$P$7,(IF(G229="Oil",'Growth Factors'!$G$7,'Growth Factors'!$M$7)))</f>
        <v>-9.7846340250338504E-3</v>
      </c>
      <c r="K229" s="23">
        <f>IF(G229="Mix",'Growth Factors'!$N$12,(IF(G229="Oil",'Growth Factors'!$E$12,'Growth Factors'!$K$12)))</f>
        <v>0.12354040091572198</v>
      </c>
      <c r="L229" s="23">
        <f>IF(G229="Mix",'Growth Factors'!$O$12,(IF(G229="Oil",'Growth Factors'!$F$12,'Growth Factors'!$L$12)))</f>
        <v>0.23183776999580308</v>
      </c>
      <c r="M229" s="23">
        <f>IF(G229="Mix",'Growth Factors'!$P$12,(IF(G229="Oil",'Growth Factors'!$G$12,'Growth Factors'!$M$12)))</f>
        <v>2.7241294693957304E-2</v>
      </c>
      <c r="N229" s="24" t="str">
        <f>VLOOKUP(A229,'Part 50 Counties'!$A$2:$B$34,2)</f>
        <v>Yes</v>
      </c>
      <c r="O229" s="25">
        <f>(IF(N229="No",0,(IF(D229="CO2",0,(VLOOKUP(F229,'Rule Reductions'!$C$2:$E$75,2,FALSE))))))</f>
        <v>0</v>
      </c>
      <c r="P229" s="25">
        <f>(IF(N229="No",0,(IF(D229="CO2",0,(VLOOKUP(F229,'Rule Reductions'!$C$2:$E$75,3,FALSE))))))</f>
        <v>0</v>
      </c>
      <c r="Q229" s="22">
        <f t="shared" si="18"/>
        <v>164.41269121920735</v>
      </c>
      <c r="R229" s="22">
        <f t="shared" si="19"/>
        <v>173.14117540495715</v>
      </c>
      <c r="S229" s="22">
        <f t="shared" si="20"/>
        <v>149.42031178949429</v>
      </c>
      <c r="T229" s="22">
        <f t="shared" si="21"/>
        <v>169.53863046512731</v>
      </c>
      <c r="U229" s="22">
        <f t="shared" si="22"/>
        <v>185.88035491210661</v>
      </c>
      <c r="V229" s="22">
        <f t="shared" si="23"/>
        <v>155.00740526793169</v>
      </c>
    </row>
    <row r="230" spans="1:22" x14ac:dyDescent="0.25">
      <c r="A230" s="1" t="s">
        <v>40</v>
      </c>
      <c r="B230" s="1" t="s">
        <v>34</v>
      </c>
      <c r="C230" s="1" t="s">
        <v>18</v>
      </c>
      <c r="D230" s="1" t="s">
        <v>23</v>
      </c>
      <c r="E230" s="2">
        <v>852.29758000000004</v>
      </c>
      <c r="F230" s="1" t="s">
        <v>18</v>
      </c>
      <c r="G230" s="1" t="s">
        <v>101</v>
      </c>
      <c r="H230" s="13">
        <f>IF(G230="Mix",'Growth Factors'!$N$7,(IF(G230="Oil",'Growth Factors'!$E$7,'Growth Factors'!$K$7)))</f>
        <v>8.9570562775409979E-2</v>
      </c>
      <c r="I230" s="23">
        <f>IF(G230="Mix",'Growth Factors'!$O$7,(IF(G230="Oil",'Growth Factors'!$F$7,'Growth Factors'!$L$7)))</f>
        <v>0.14741463403243865</v>
      </c>
      <c r="J230" s="23">
        <f>IF(G230="Mix",'Growth Factors'!$P$7,(IF(G230="Oil",'Growth Factors'!$G$7,'Growth Factors'!$M$7)))</f>
        <v>-9.7846340250338504E-3</v>
      </c>
      <c r="K230" s="23">
        <f>IF(G230="Mix",'Growth Factors'!$N$12,(IF(G230="Oil",'Growth Factors'!$E$12,'Growth Factors'!$K$12)))</f>
        <v>0.12354040091572198</v>
      </c>
      <c r="L230" s="23">
        <f>IF(G230="Mix",'Growth Factors'!$O$12,(IF(G230="Oil",'Growth Factors'!$F$12,'Growth Factors'!$L$12)))</f>
        <v>0.23183776999580308</v>
      </c>
      <c r="M230" s="23">
        <f>IF(G230="Mix",'Growth Factors'!$P$12,(IF(G230="Oil",'Growth Factors'!$G$12,'Growth Factors'!$M$12)))</f>
        <v>2.7241294693957304E-2</v>
      </c>
      <c r="N230" s="24" t="str">
        <f>VLOOKUP(A230,'Part 50 Counties'!$A$2:$B$34,2)</f>
        <v>Yes</v>
      </c>
      <c r="O230" s="25">
        <f>(IF(N230="No",0,(IF(D230="CO2",0,(VLOOKUP(F230,'Rule Reductions'!$C$2:$E$75,2,FALSE))))))</f>
        <v>0</v>
      </c>
      <c r="P230" s="25">
        <f>(IF(N230="No",0,(IF(D230="CO2",0,(VLOOKUP(F230,'Rule Reductions'!$C$2:$E$75,3,FALSE))))))</f>
        <v>0</v>
      </c>
      <c r="Q230" s="22">
        <f t="shared" si="18"/>
        <v>928.63835389272003</v>
      </c>
      <c r="R230" s="22">
        <f t="shared" si="19"/>
        <v>977.93871584243323</v>
      </c>
      <c r="S230" s="22">
        <f t="shared" si="20"/>
        <v>843.95816009927807</v>
      </c>
      <c r="T230" s="22">
        <f t="shared" si="21"/>
        <v>957.59076473269965</v>
      </c>
      <c r="U230" s="22">
        <f t="shared" si="22"/>
        <v>1049.8923503200197</v>
      </c>
      <c r="V230" s="22">
        <f t="shared" si="23"/>
        <v>875.51526954372673</v>
      </c>
    </row>
    <row r="231" spans="1:22" x14ac:dyDescent="0.25">
      <c r="A231" s="1" t="s">
        <v>40</v>
      </c>
      <c r="B231" s="1" t="s">
        <v>34</v>
      </c>
      <c r="C231" s="1" t="s">
        <v>18</v>
      </c>
      <c r="D231" s="1" t="s">
        <v>24</v>
      </c>
      <c r="E231" s="2">
        <v>28.910509999999999</v>
      </c>
      <c r="F231" s="1" t="s">
        <v>18</v>
      </c>
      <c r="G231" s="1" t="s">
        <v>101</v>
      </c>
      <c r="H231" s="13">
        <f>IF(G231="Mix",'Growth Factors'!$N$7,(IF(G231="Oil",'Growth Factors'!$E$7,'Growth Factors'!$K$7)))</f>
        <v>8.9570562775409979E-2</v>
      </c>
      <c r="I231" s="23">
        <f>IF(G231="Mix",'Growth Factors'!$O$7,(IF(G231="Oil",'Growth Factors'!$F$7,'Growth Factors'!$L$7)))</f>
        <v>0.14741463403243865</v>
      </c>
      <c r="J231" s="23">
        <f>IF(G231="Mix",'Growth Factors'!$P$7,(IF(G231="Oil",'Growth Factors'!$G$7,'Growth Factors'!$M$7)))</f>
        <v>-9.7846340250338504E-3</v>
      </c>
      <c r="K231" s="23">
        <f>IF(G231="Mix",'Growth Factors'!$N$12,(IF(G231="Oil",'Growth Factors'!$E$12,'Growth Factors'!$K$12)))</f>
        <v>0.12354040091572198</v>
      </c>
      <c r="L231" s="23">
        <f>IF(G231="Mix",'Growth Factors'!$O$12,(IF(G231="Oil",'Growth Factors'!$F$12,'Growth Factors'!$L$12)))</f>
        <v>0.23183776999580308</v>
      </c>
      <c r="M231" s="23">
        <f>IF(G231="Mix",'Growth Factors'!$P$12,(IF(G231="Oil",'Growth Factors'!$G$12,'Growth Factors'!$M$12)))</f>
        <v>2.7241294693957304E-2</v>
      </c>
      <c r="N231" s="24" t="str">
        <f>VLOOKUP(A231,'Part 50 Counties'!$A$2:$B$34,2)</f>
        <v>Yes</v>
      </c>
      <c r="O231" s="25">
        <f>(IF(N231="No",0,(IF(D231="CO2",0,(VLOOKUP(F231,'Rule Reductions'!$C$2:$E$75,2,FALSE))))))</f>
        <v>0</v>
      </c>
      <c r="P231" s="25">
        <f>(IF(N231="No",0,(IF(D231="CO2",0,(VLOOKUP(F231,'Rule Reductions'!$C$2:$E$75,3,FALSE))))))</f>
        <v>0</v>
      </c>
      <c r="Q231" s="22">
        <f t="shared" si="18"/>
        <v>31.500040650824115</v>
      </c>
      <c r="R231" s="22">
        <f t="shared" si="19"/>
        <v>33.172342251341156</v>
      </c>
      <c r="S231" s="22">
        <f t="shared" si="20"/>
        <v>28.627631240172917</v>
      </c>
      <c r="T231" s="22">
        <f t="shared" si="21"/>
        <v>32.48212599607799</v>
      </c>
      <c r="U231" s="22">
        <f t="shared" si="22"/>
        <v>35.613058167841366</v>
      </c>
      <c r="V231" s="22">
        <f t="shared" si="23"/>
        <v>29.698069722662598</v>
      </c>
    </row>
    <row r="232" spans="1:22" x14ac:dyDescent="0.25">
      <c r="A232" s="1" t="s">
        <v>40</v>
      </c>
      <c r="B232" s="1" t="s">
        <v>35</v>
      </c>
      <c r="C232" s="1" t="s">
        <v>18</v>
      </c>
      <c r="D232" s="1" t="s">
        <v>23</v>
      </c>
      <c r="E232" s="2">
        <v>239.65392405063301</v>
      </c>
      <c r="F232" s="1" t="s">
        <v>18</v>
      </c>
      <c r="G232" s="1" t="s">
        <v>101</v>
      </c>
      <c r="H232" s="13">
        <f>IF(G232="Mix",'Growth Factors'!$N$7,(IF(G232="Oil",'Growth Factors'!$E$7,'Growth Factors'!$K$7)))</f>
        <v>8.9570562775409979E-2</v>
      </c>
      <c r="I232" s="23">
        <f>IF(G232="Mix",'Growth Factors'!$O$7,(IF(G232="Oil",'Growth Factors'!$F$7,'Growth Factors'!$L$7)))</f>
        <v>0.14741463403243865</v>
      </c>
      <c r="J232" s="23">
        <f>IF(G232="Mix",'Growth Factors'!$P$7,(IF(G232="Oil",'Growth Factors'!$G$7,'Growth Factors'!$M$7)))</f>
        <v>-9.7846340250338504E-3</v>
      </c>
      <c r="K232" s="23">
        <f>IF(G232="Mix",'Growth Factors'!$N$12,(IF(G232="Oil",'Growth Factors'!$E$12,'Growth Factors'!$K$12)))</f>
        <v>0.12354040091572198</v>
      </c>
      <c r="L232" s="23">
        <f>IF(G232="Mix",'Growth Factors'!$O$12,(IF(G232="Oil",'Growth Factors'!$F$12,'Growth Factors'!$L$12)))</f>
        <v>0.23183776999580308</v>
      </c>
      <c r="M232" s="23">
        <f>IF(G232="Mix",'Growth Factors'!$P$12,(IF(G232="Oil",'Growth Factors'!$G$12,'Growth Factors'!$M$12)))</f>
        <v>2.7241294693957304E-2</v>
      </c>
      <c r="N232" s="24" t="str">
        <f>VLOOKUP(A232,'Part 50 Counties'!$A$2:$B$34,2)</f>
        <v>Yes</v>
      </c>
      <c r="O232" s="25">
        <f>(IF(N232="No",0,(IF(D232="CO2",0,(VLOOKUP(F232,'Rule Reductions'!$C$2:$E$75,2,FALSE))))))</f>
        <v>0</v>
      </c>
      <c r="P232" s="25">
        <f>(IF(N232="No",0,(IF(D232="CO2",0,(VLOOKUP(F232,'Rule Reductions'!$C$2:$E$75,3,FALSE))))))</f>
        <v>0</v>
      </c>
      <c r="Q232" s="22">
        <f t="shared" si="18"/>
        <v>261.11986089918355</v>
      </c>
      <c r="R232" s="22">
        <f t="shared" si="19"/>
        <v>274.98241955899493</v>
      </c>
      <c r="S232" s="22">
        <f t="shared" si="20"/>
        <v>237.30899811113431</v>
      </c>
      <c r="T232" s="22">
        <f t="shared" si="21"/>
        <v>269.26086590887417</v>
      </c>
      <c r="U232" s="22">
        <f t="shared" si="22"/>
        <v>295.21475537327535</v>
      </c>
      <c r="V232" s="22">
        <f t="shared" si="23"/>
        <v>246.18240722025956</v>
      </c>
    </row>
    <row r="233" spans="1:22" x14ac:dyDescent="0.25">
      <c r="A233" s="1" t="s">
        <v>40</v>
      </c>
      <c r="B233" s="1" t="s">
        <v>35</v>
      </c>
      <c r="C233" s="1" t="s">
        <v>18</v>
      </c>
      <c r="D233" s="1" t="s">
        <v>24</v>
      </c>
      <c r="E233" s="6">
        <v>6.8620253164556999</v>
      </c>
      <c r="F233" s="1" t="s">
        <v>18</v>
      </c>
      <c r="G233" s="1" t="s">
        <v>101</v>
      </c>
      <c r="H233" s="13">
        <f>IF(G233="Mix",'Growth Factors'!$N$7,(IF(G233="Oil",'Growth Factors'!$E$7,'Growth Factors'!$K$7)))</f>
        <v>8.9570562775409979E-2</v>
      </c>
      <c r="I233" s="23">
        <f>IF(G233="Mix",'Growth Factors'!$O$7,(IF(G233="Oil",'Growth Factors'!$F$7,'Growth Factors'!$L$7)))</f>
        <v>0.14741463403243865</v>
      </c>
      <c r="J233" s="23">
        <f>IF(G233="Mix",'Growth Factors'!$P$7,(IF(G233="Oil",'Growth Factors'!$G$7,'Growth Factors'!$M$7)))</f>
        <v>-9.7846340250338504E-3</v>
      </c>
      <c r="K233" s="23">
        <f>IF(G233="Mix",'Growth Factors'!$N$12,(IF(G233="Oil",'Growth Factors'!$E$12,'Growth Factors'!$K$12)))</f>
        <v>0.12354040091572198</v>
      </c>
      <c r="L233" s="23">
        <f>IF(G233="Mix",'Growth Factors'!$O$12,(IF(G233="Oil",'Growth Factors'!$F$12,'Growth Factors'!$L$12)))</f>
        <v>0.23183776999580308</v>
      </c>
      <c r="M233" s="23">
        <f>IF(G233="Mix",'Growth Factors'!$P$12,(IF(G233="Oil",'Growth Factors'!$G$12,'Growth Factors'!$M$12)))</f>
        <v>2.7241294693957304E-2</v>
      </c>
      <c r="N233" s="24" t="str">
        <f>VLOOKUP(A233,'Part 50 Counties'!$A$2:$B$34,2)</f>
        <v>Yes</v>
      </c>
      <c r="O233" s="25">
        <f>(IF(N233="No",0,(IF(D233="CO2",0,(VLOOKUP(F233,'Rule Reductions'!$C$2:$E$75,2,FALSE))))))</f>
        <v>0</v>
      </c>
      <c r="P233" s="25">
        <f>(IF(N233="No",0,(IF(D233="CO2",0,(VLOOKUP(F233,'Rule Reductions'!$C$2:$E$75,3,FALSE))))))</f>
        <v>0</v>
      </c>
      <c r="Q233" s="22">
        <f t="shared" si="18"/>
        <v>7.4766607858297478</v>
      </c>
      <c r="R233" s="22">
        <f t="shared" si="19"/>
        <v>7.8735882672023463</v>
      </c>
      <c r="S233" s="22">
        <f t="shared" si="20"/>
        <v>6.7948829100636639</v>
      </c>
      <c r="T233" s="22">
        <f t="shared" si="21"/>
        <v>7.7097626751444706</v>
      </c>
      <c r="U233" s="22">
        <f t="shared" si="22"/>
        <v>8.4529019634775349</v>
      </c>
      <c r="V233" s="22">
        <f t="shared" si="23"/>
        <v>7.0489557702986652</v>
      </c>
    </row>
    <row r="234" spans="1:22" x14ac:dyDescent="0.25">
      <c r="A234" s="1" t="s">
        <v>40</v>
      </c>
      <c r="B234" s="1" t="s">
        <v>83</v>
      </c>
      <c r="C234" s="1" t="s">
        <v>18</v>
      </c>
      <c r="D234" s="1" t="s">
        <v>23</v>
      </c>
      <c r="E234" s="2">
        <v>84</v>
      </c>
      <c r="F234" s="1" t="s">
        <v>18</v>
      </c>
      <c r="G234" s="1" t="s">
        <v>101</v>
      </c>
      <c r="H234" s="13">
        <f>IF(G234="Mix",'Growth Factors'!$N$7,(IF(G234="Oil",'Growth Factors'!$E$7,'Growth Factors'!$K$7)))</f>
        <v>8.9570562775409979E-2</v>
      </c>
      <c r="I234" s="23">
        <f>IF(G234="Mix",'Growth Factors'!$O$7,(IF(G234="Oil",'Growth Factors'!$F$7,'Growth Factors'!$L$7)))</f>
        <v>0.14741463403243865</v>
      </c>
      <c r="J234" s="23">
        <f>IF(G234="Mix",'Growth Factors'!$P$7,(IF(G234="Oil",'Growth Factors'!$G$7,'Growth Factors'!$M$7)))</f>
        <v>-9.7846340250338504E-3</v>
      </c>
      <c r="K234" s="23">
        <f>IF(G234="Mix",'Growth Factors'!$N$12,(IF(G234="Oil",'Growth Factors'!$E$12,'Growth Factors'!$K$12)))</f>
        <v>0.12354040091572198</v>
      </c>
      <c r="L234" s="23">
        <f>IF(G234="Mix",'Growth Factors'!$O$12,(IF(G234="Oil",'Growth Factors'!$F$12,'Growth Factors'!$L$12)))</f>
        <v>0.23183776999580308</v>
      </c>
      <c r="M234" s="23">
        <f>IF(G234="Mix",'Growth Factors'!$P$12,(IF(G234="Oil",'Growth Factors'!$G$12,'Growth Factors'!$M$12)))</f>
        <v>2.7241294693957304E-2</v>
      </c>
      <c r="N234" s="24" t="str">
        <f>VLOOKUP(A234,'Part 50 Counties'!$A$2:$B$34,2)</f>
        <v>Yes</v>
      </c>
      <c r="O234" s="25">
        <f>(IF(N234="No",0,(IF(D234="CO2",0,(VLOOKUP(F234,'Rule Reductions'!$C$2:$E$75,2,FALSE))))))</f>
        <v>0</v>
      </c>
      <c r="P234" s="25">
        <f>(IF(N234="No",0,(IF(D234="CO2",0,(VLOOKUP(F234,'Rule Reductions'!$C$2:$E$75,3,FALSE))))))</f>
        <v>0</v>
      </c>
      <c r="Q234" s="22">
        <f t="shared" si="18"/>
        <v>91.523927273134433</v>
      </c>
      <c r="R234" s="22">
        <f t="shared" si="19"/>
        <v>96.382829258724854</v>
      </c>
      <c r="S234" s="22">
        <f t="shared" si="20"/>
        <v>83.178090741897165</v>
      </c>
      <c r="T234" s="22">
        <f t="shared" si="21"/>
        <v>94.377393676920647</v>
      </c>
      <c r="U234" s="22">
        <f t="shared" si="22"/>
        <v>103.47437267964747</v>
      </c>
      <c r="V234" s="22">
        <f t="shared" si="23"/>
        <v>86.288268754292417</v>
      </c>
    </row>
    <row r="235" spans="1:22" x14ac:dyDescent="0.25">
      <c r="A235" s="1" t="s">
        <v>40</v>
      </c>
      <c r="B235" s="1" t="s">
        <v>83</v>
      </c>
      <c r="C235" s="1" t="s">
        <v>18</v>
      </c>
      <c r="D235" s="1" t="s">
        <v>24</v>
      </c>
      <c r="E235" s="6">
        <v>2.5</v>
      </c>
      <c r="F235" s="1" t="s">
        <v>18</v>
      </c>
      <c r="G235" s="1" t="s">
        <v>101</v>
      </c>
      <c r="H235" s="13">
        <f>IF(G235="Mix",'Growth Factors'!$N$7,(IF(G235="Oil",'Growth Factors'!$E$7,'Growth Factors'!$K$7)))</f>
        <v>8.9570562775409979E-2</v>
      </c>
      <c r="I235" s="23">
        <f>IF(G235="Mix",'Growth Factors'!$O$7,(IF(G235="Oil",'Growth Factors'!$F$7,'Growth Factors'!$L$7)))</f>
        <v>0.14741463403243865</v>
      </c>
      <c r="J235" s="23">
        <f>IF(G235="Mix",'Growth Factors'!$P$7,(IF(G235="Oil",'Growth Factors'!$G$7,'Growth Factors'!$M$7)))</f>
        <v>-9.7846340250338504E-3</v>
      </c>
      <c r="K235" s="23">
        <f>IF(G235="Mix",'Growth Factors'!$N$12,(IF(G235="Oil",'Growth Factors'!$E$12,'Growth Factors'!$K$12)))</f>
        <v>0.12354040091572198</v>
      </c>
      <c r="L235" s="23">
        <f>IF(G235="Mix",'Growth Factors'!$O$12,(IF(G235="Oil",'Growth Factors'!$F$12,'Growth Factors'!$L$12)))</f>
        <v>0.23183776999580308</v>
      </c>
      <c r="M235" s="23">
        <f>IF(G235="Mix",'Growth Factors'!$P$12,(IF(G235="Oil",'Growth Factors'!$G$12,'Growth Factors'!$M$12)))</f>
        <v>2.7241294693957304E-2</v>
      </c>
      <c r="N235" s="24" t="str">
        <f>VLOOKUP(A235,'Part 50 Counties'!$A$2:$B$34,2)</f>
        <v>Yes</v>
      </c>
      <c r="O235" s="25">
        <f>(IF(N235="No",0,(IF(D235="CO2",0,(VLOOKUP(F235,'Rule Reductions'!$C$2:$E$75,2,FALSE))))))</f>
        <v>0</v>
      </c>
      <c r="P235" s="25">
        <f>(IF(N235="No",0,(IF(D235="CO2",0,(VLOOKUP(F235,'Rule Reductions'!$C$2:$E$75,3,FALSE))))))</f>
        <v>0</v>
      </c>
      <c r="Q235" s="22">
        <f t="shared" si="18"/>
        <v>2.7239264069385252</v>
      </c>
      <c r="R235" s="22">
        <f t="shared" si="19"/>
        <v>2.8685365850810967</v>
      </c>
      <c r="S235" s="22">
        <f t="shared" si="20"/>
        <v>2.4755384149374153</v>
      </c>
      <c r="T235" s="22">
        <f t="shared" si="21"/>
        <v>2.808851002289305</v>
      </c>
      <c r="U235" s="22">
        <f t="shared" si="22"/>
        <v>3.0795944249895078</v>
      </c>
      <c r="V235" s="22">
        <f t="shared" si="23"/>
        <v>2.5681032367348933</v>
      </c>
    </row>
    <row r="236" spans="1:22" x14ac:dyDescent="0.25">
      <c r="A236" s="1" t="s">
        <v>61</v>
      </c>
      <c r="B236" s="1" t="s">
        <v>35</v>
      </c>
      <c r="C236" s="1" t="s">
        <v>18</v>
      </c>
      <c r="D236" s="1" t="s">
        <v>23</v>
      </c>
      <c r="E236" s="2">
        <v>151.19999999999999</v>
      </c>
      <c r="F236" s="1" t="s">
        <v>18</v>
      </c>
      <c r="G236" s="1" t="s">
        <v>101</v>
      </c>
      <c r="H236" s="13">
        <f>IF(G236="Mix",'Growth Factors'!$N$7,(IF(G236="Oil",'Growth Factors'!$E$7,'Growth Factors'!$K$7)))</f>
        <v>8.9570562775409979E-2</v>
      </c>
      <c r="I236" s="23">
        <f>IF(G236="Mix",'Growth Factors'!$O$7,(IF(G236="Oil",'Growth Factors'!$F$7,'Growth Factors'!$L$7)))</f>
        <v>0.14741463403243865</v>
      </c>
      <c r="J236" s="23">
        <f>IF(G236="Mix",'Growth Factors'!$P$7,(IF(G236="Oil",'Growth Factors'!$G$7,'Growth Factors'!$M$7)))</f>
        <v>-9.7846340250338504E-3</v>
      </c>
      <c r="K236" s="23">
        <f>IF(G236="Mix",'Growth Factors'!$N$12,(IF(G236="Oil",'Growth Factors'!$E$12,'Growth Factors'!$K$12)))</f>
        <v>0.12354040091572198</v>
      </c>
      <c r="L236" s="23">
        <f>IF(G236="Mix",'Growth Factors'!$O$12,(IF(G236="Oil",'Growth Factors'!$F$12,'Growth Factors'!$L$12)))</f>
        <v>0.23183776999580308</v>
      </c>
      <c r="M236" s="23">
        <f>IF(G236="Mix",'Growth Factors'!$P$12,(IF(G236="Oil",'Growth Factors'!$G$12,'Growth Factors'!$M$12)))</f>
        <v>2.7241294693957304E-2</v>
      </c>
      <c r="N236" s="24" t="str">
        <f>VLOOKUP(A236,'Part 50 Counties'!$A$2:$B$34,2)</f>
        <v>No</v>
      </c>
      <c r="O236" s="25">
        <f>(IF(N236="No",0,(IF(D236="CO2",0,(VLOOKUP(F236,'Rule Reductions'!$C$2:$E$75,2,FALSE))))))</f>
        <v>0</v>
      </c>
      <c r="P236" s="25">
        <f>(IF(N236="No",0,(IF(D236="CO2",0,(VLOOKUP(F236,'Rule Reductions'!$C$2:$E$75,3,FALSE))))))</f>
        <v>0</v>
      </c>
      <c r="Q236" s="22">
        <f t="shared" si="18"/>
        <v>164.74306909164198</v>
      </c>
      <c r="R236" s="22">
        <f t="shared" si="19"/>
        <v>173.48909266570473</v>
      </c>
      <c r="S236" s="22">
        <f t="shared" si="20"/>
        <v>149.72056333541488</v>
      </c>
      <c r="T236" s="22">
        <f t="shared" si="21"/>
        <v>169.87930861845715</v>
      </c>
      <c r="U236" s="22">
        <f t="shared" si="22"/>
        <v>186.25387082336542</v>
      </c>
      <c r="V236" s="22">
        <f t="shared" si="23"/>
        <v>155.31888375772633</v>
      </c>
    </row>
    <row r="237" spans="1:22" x14ac:dyDescent="0.25">
      <c r="A237" s="1" t="s">
        <v>61</v>
      </c>
      <c r="B237" s="1" t="s">
        <v>35</v>
      </c>
      <c r="C237" s="1" t="s">
        <v>18</v>
      </c>
      <c r="D237" s="1" t="s">
        <v>24</v>
      </c>
      <c r="E237" s="6">
        <v>4.4000000000000004</v>
      </c>
      <c r="F237" s="1" t="s">
        <v>18</v>
      </c>
      <c r="G237" s="1" t="s">
        <v>101</v>
      </c>
      <c r="H237" s="13">
        <f>IF(G237="Mix",'Growth Factors'!$N$7,(IF(G237="Oil",'Growth Factors'!$E$7,'Growth Factors'!$K$7)))</f>
        <v>8.9570562775409979E-2</v>
      </c>
      <c r="I237" s="23">
        <f>IF(G237="Mix",'Growth Factors'!$O$7,(IF(G237="Oil",'Growth Factors'!$F$7,'Growth Factors'!$L$7)))</f>
        <v>0.14741463403243865</v>
      </c>
      <c r="J237" s="23">
        <f>IF(G237="Mix",'Growth Factors'!$P$7,(IF(G237="Oil",'Growth Factors'!$G$7,'Growth Factors'!$M$7)))</f>
        <v>-9.7846340250338504E-3</v>
      </c>
      <c r="K237" s="23">
        <f>IF(G237="Mix",'Growth Factors'!$N$12,(IF(G237="Oil",'Growth Factors'!$E$12,'Growth Factors'!$K$12)))</f>
        <v>0.12354040091572198</v>
      </c>
      <c r="L237" s="23">
        <f>IF(G237="Mix",'Growth Factors'!$O$12,(IF(G237="Oil",'Growth Factors'!$F$12,'Growth Factors'!$L$12)))</f>
        <v>0.23183776999580308</v>
      </c>
      <c r="M237" s="23">
        <f>IF(G237="Mix",'Growth Factors'!$P$12,(IF(G237="Oil",'Growth Factors'!$G$12,'Growth Factors'!$M$12)))</f>
        <v>2.7241294693957304E-2</v>
      </c>
      <c r="N237" s="24" t="str">
        <f>VLOOKUP(A237,'Part 50 Counties'!$A$2:$B$34,2)</f>
        <v>No</v>
      </c>
      <c r="O237" s="25">
        <f>(IF(N237="No",0,(IF(D237="CO2",0,(VLOOKUP(F237,'Rule Reductions'!$C$2:$E$75,2,FALSE))))))</f>
        <v>0</v>
      </c>
      <c r="P237" s="25">
        <f>(IF(N237="No",0,(IF(D237="CO2",0,(VLOOKUP(F237,'Rule Reductions'!$C$2:$E$75,3,FALSE))))))</f>
        <v>0</v>
      </c>
      <c r="Q237" s="22">
        <f t="shared" si="18"/>
        <v>4.7941104762118041</v>
      </c>
      <c r="R237" s="22">
        <f t="shared" si="19"/>
        <v>5.0486243897427308</v>
      </c>
      <c r="S237" s="22">
        <f t="shared" si="20"/>
        <v>4.3569476102898514</v>
      </c>
      <c r="T237" s="22">
        <f t="shared" si="21"/>
        <v>4.9435777640291771</v>
      </c>
      <c r="U237" s="22">
        <f t="shared" si="22"/>
        <v>5.4200861879815347</v>
      </c>
      <c r="V237" s="22">
        <f t="shared" si="23"/>
        <v>4.5198616966534129</v>
      </c>
    </row>
    <row r="238" spans="1:22" x14ac:dyDescent="0.25">
      <c r="A238" s="1" t="s">
        <v>41</v>
      </c>
      <c r="B238" s="1" t="s">
        <v>16</v>
      </c>
      <c r="C238" s="1" t="s">
        <v>18</v>
      </c>
      <c r="D238" s="1" t="s">
        <v>23</v>
      </c>
      <c r="E238" s="2">
        <v>638.60906822272204</v>
      </c>
      <c r="F238" s="1" t="s">
        <v>18</v>
      </c>
      <c r="G238" s="1" t="s">
        <v>101</v>
      </c>
      <c r="H238" s="13">
        <f>IF(G238="Mix",'Growth Factors'!$N$7,(IF(G238="Oil",'Growth Factors'!$E$7,'Growth Factors'!$K$7)))</f>
        <v>8.9570562775409979E-2</v>
      </c>
      <c r="I238" s="23">
        <f>IF(G238="Mix",'Growth Factors'!$O$7,(IF(G238="Oil",'Growth Factors'!$F$7,'Growth Factors'!$L$7)))</f>
        <v>0.14741463403243865</v>
      </c>
      <c r="J238" s="23">
        <f>IF(G238="Mix",'Growth Factors'!$P$7,(IF(G238="Oil",'Growth Factors'!$G$7,'Growth Factors'!$M$7)))</f>
        <v>-9.7846340250338504E-3</v>
      </c>
      <c r="K238" s="23">
        <f>IF(G238="Mix",'Growth Factors'!$N$12,(IF(G238="Oil",'Growth Factors'!$E$12,'Growth Factors'!$K$12)))</f>
        <v>0.12354040091572198</v>
      </c>
      <c r="L238" s="23">
        <f>IF(G238="Mix",'Growth Factors'!$O$12,(IF(G238="Oil",'Growth Factors'!$F$12,'Growth Factors'!$L$12)))</f>
        <v>0.23183776999580308</v>
      </c>
      <c r="M238" s="23">
        <f>IF(G238="Mix",'Growth Factors'!$P$12,(IF(G238="Oil",'Growth Factors'!$G$12,'Growth Factors'!$M$12)))</f>
        <v>2.7241294693957304E-2</v>
      </c>
      <c r="N238" s="24" t="str">
        <f>VLOOKUP(A238,'Part 50 Counties'!$A$2:$B$34,2)</f>
        <v>Yes</v>
      </c>
      <c r="O238" s="25">
        <f>(IF(N238="No",0,(IF(D238="CO2",0,(VLOOKUP(F238,'Rule Reductions'!$C$2:$E$75,2,FALSE))))))</f>
        <v>0</v>
      </c>
      <c r="P238" s="25">
        <f>(IF(N238="No",0,(IF(D238="CO2",0,(VLOOKUP(F238,'Rule Reductions'!$C$2:$E$75,3,FALSE))))))</f>
        <v>0</v>
      </c>
      <c r="Q238" s="22">
        <f t="shared" si="18"/>
        <v>695.80964185691141</v>
      </c>
      <c r="R238" s="22">
        <f t="shared" si="19"/>
        <v>732.74939030457131</v>
      </c>
      <c r="S238" s="22">
        <f t="shared" si="20"/>
        <v>632.36051220509489</v>
      </c>
      <c r="T238" s="22">
        <f t="shared" si="21"/>
        <v>717.5030885393727</v>
      </c>
      <c r="U238" s="22">
        <f t="shared" si="22"/>
        <v>786.6627704985757</v>
      </c>
      <c r="V238" s="22">
        <f t="shared" si="23"/>
        <v>656.00560604441068</v>
      </c>
    </row>
    <row r="239" spans="1:22" x14ac:dyDescent="0.25">
      <c r="A239" s="1" t="s">
        <v>41</v>
      </c>
      <c r="B239" s="1" t="s">
        <v>16</v>
      </c>
      <c r="C239" s="1" t="s">
        <v>18</v>
      </c>
      <c r="D239" s="1" t="s">
        <v>24</v>
      </c>
      <c r="E239" s="2">
        <v>69.4199431487894</v>
      </c>
      <c r="F239" s="1" t="s">
        <v>18</v>
      </c>
      <c r="G239" s="1" t="s">
        <v>101</v>
      </c>
      <c r="H239" s="13">
        <f>IF(G239="Mix",'Growth Factors'!$N$7,(IF(G239="Oil",'Growth Factors'!$E$7,'Growth Factors'!$K$7)))</f>
        <v>8.9570562775409979E-2</v>
      </c>
      <c r="I239" s="23">
        <f>IF(G239="Mix",'Growth Factors'!$O$7,(IF(G239="Oil",'Growth Factors'!$F$7,'Growth Factors'!$L$7)))</f>
        <v>0.14741463403243865</v>
      </c>
      <c r="J239" s="23">
        <f>IF(G239="Mix",'Growth Factors'!$P$7,(IF(G239="Oil",'Growth Factors'!$G$7,'Growth Factors'!$M$7)))</f>
        <v>-9.7846340250338504E-3</v>
      </c>
      <c r="K239" s="23">
        <f>IF(G239="Mix",'Growth Factors'!$N$12,(IF(G239="Oil",'Growth Factors'!$E$12,'Growth Factors'!$K$12)))</f>
        <v>0.12354040091572198</v>
      </c>
      <c r="L239" s="23">
        <f>IF(G239="Mix",'Growth Factors'!$O$12,(IF(G239="Oil",'Growth Factors'!$F$12,'Growth Factors'!$L$12)))</f>
        <v>0.23183776999580308</v>
      </c>
      <c r="M239" s="23">
        <f>IF(G239="Mix",'Growth Factors'!$P$12,(IF(G239="Oil",'Growth Factors'!$G$12,'Growth Factors'!$M$12)))</f>
        <v>2.7241294693957304E-2</v>
      </c>
      <c r="N239" s="24" t="str">
        <f>VLOOKUP(A239,'Part 50 Counties'!$A$2:$B$34,2)</f>
        <v>Yes</v>
      </c>
      <c r="O239" s="25">
        <f>(IF(N239="No",0,(IF(D239="CO2",0,(VLOOKUP(F239,'Rule Reductions'!$C$2:$E$75,2,FALSE))))))</f>
        <v>0</v>
      </c>
      <c r="P239" s="25">
        <f>(IF(N239="No",0,(IF(D239="CO2",0,(VLOOKUP(F239,'Rule Reductions'!$C$2:$E$75,3,FALSE))))))</f>
        <v>0</v>
      </c>
      <c r="Q239" s="22">
        <f t="shared" si="18"/>
        <v>75.637926524463438</v>
      </c>
      <c r="R239" s="22">
        <f t="shared" si="19"/>
        <v>79.653458662620892</v>
      </c>
      <c r="S239" s="22">
        <f t="shared" si="20"/>
        <v>68.74069441103984</v>
      </c>
      <c r="T239" s="22">
        <f t="shared" si="21"/>
        <v>77.996110756937469</v>
      </c>
      <c r="U239" s="22">
        <f t="shared" si="22"/>
        <v>85.514107961640164</v>
      </c>
      <c r="V239" s="22">
        <f t="shared" si="23"/>
        <v>71.311032277743337</v>
      </c>
    </row>
    <row r="240" spans="1:22" x14ac:dyDescent="0.25">
      <c r="A240" s="1" t="s">
        <v>41</v>
      </c>
      <c r="B240" s="1" t="s">
        <v>34</v>
      </c>
      <c r="C240" s="1" t="s">
        <v>18</v>
      </c>
      <c r="D240" s="1" t="s">
        <v>23</v>
      </c>
      <c r="E240" s="2">
        <v>137.3178648</v>
      </c>
      <c r="F240" s="1" t="s">
        <v>18</v>
      </c>
      <c r="G240" s="1" t="s">
        <v>101</v>
      </c>
      <c r="H240" s="13">
        <f>IF(G240="Mix",'Growth Factors'!$N$7,(IF(G240="Oil",'Growth Factors'!$E$7,'Growth Factors'!$K$7)))</f>
        <v>8.9570562775409979E-2</v>
      </c>
      <c r="I240" s="23">
        <f>IF(G240="Mix",'Growth Factors'!$O$7,(IF(G240="Oil",'Growth Factors'!$F$7,'Growth Factors'!$L$7)))</f>
        <v>0.14741463403243865</v>
      </c>
      <c r="J240" s="23">
        <f>IF(G240="Mix",'Growth Factors'!$P$7,(IF(G240="Oil",'Growth Factors'!$G$7,'Growth Factors'!$M$7)))</f>
        <v>-9.7846340250338504E-3</v>
      </c>
      <c r="K240" s="23">
        <f>IF(G240="Mix",'Growth Factors'!$N$12,(IF(G240="Oil",'Growth Factors'!$E$12,'Growth Factors'!$K$12)))</f>
        <v>0.12354040091572198</v>
      </c>
      <c r="L240" s="23">
        <f>IF(G240="Mix",'Growth Factors'!$O$12,(IF(G240="Oil",'Growth Factors'!$F$12,'Growth Factors'!$L$12)))</f>
        <v>0.23183776999580308</v>
      </c>
      <c r="M240" s="23">
        <f>IF(G240="Mix",'Growth Factors'!$P$12,(IF(G240="Oil",'Growth Factors'!$G$12,'Growth Factors'!$M$12)))</f>
        <v>2.7241294693957304E-2</v>
      </c>
      <c r="N240" s="24" t="str">
        <f>VLOOKUP(A240,'Part 50 Counties'!$A$2:$B$34,2)</f>
        <v>Yes</v>
      </c>
      <c r="O240" s="25">
        <f>(IF(N240="No",0,(IF(D240="CO2",0,(VLOOKUP(F240,'Rule Reductions'!$C$2:$E$75,2,FALSE))))))</f>
        <v>0</v>
      </c>
      <c r="P240" s="25">
        <f>(IF(N240="No",0,(IF(D240="CO2",0,(VLOOKUP(F240,'Rule Reductions'!$C$2:$E$75,3,FALSE))))))</f>
        <v>0</v>
      </c>
      <c r="Q240" s="22">
        <f t="shared" si="18"/>
        <v>149.61750322925366</v>
      </c>
      <c r="R240" s="22">
        <f t="shared" si="19"/>
        <v>157.5605275856079</v>
      </c>
      <c r="S240" s="22">
        <f t="shared" si="20"/>
        <v>135.97425974783292</v>
      </c>
      <c r="T240" s="22">
        <f t="shared" si="21"/>
        <v>154.2821688702829</v>
      </c>
      <c r="U240" s="22">
        <f t="shared" si="22"/>
        <v>169.15333235581718</v>
      </c>
      <c r="V240" s="22">
        <f t="shared" si="23"/>
        <v>141.05858122176178</v>
      </c>
    </row>
    <row r="241" spans="1:22" x14ac:dyDescent="0.25">
      <c r="A241" s="1" t="s">
        <v>41</v>
      </c>
      <c r="B241" s="1" t="s">
        <v>34</v>
      </c>
      <c r="C241" s="1" t="s">
        <v>18</v>
      </c>
      <c r="D241" s="1" t="s">
        <v>24</v>
      </c>
      <c r="E241" s="2">
        <v>13.4663179</v>
      </c>
      <c r="F241" s="1" t="s">
        <v>18</v>
      </c>
      <c r="G241" s="1" t="s">
        <v>101</v>
      </c>
      <c r="H241" s="13">
        <f>IF(G241="Mix",'Growth Factors'!$N$7,(IF(G241="Oil",'Growth Factors'!$E$7,'Growth Factors'!$K$7)))</f>
        <v>8.9570562775409979E-2</v>
      </c>
      <c r="I241" s="23">
        <f>IF(G241="Mix",'Growth Factors'!$O$7,(IF(G241="Oil",'Growth Factors'!$F$7,'Growth Factors'!$L$7)))</f>
        <v>0.14741463403243865</v>
      </c>
      <c r="J241" s="23">
        <f>IF(G241="Mix",'Growth Factors'!$P$7,(IF(G241="Oil",'Growth Factors'!$G$7,'Growth Factors'!$M$7)))</f>
        <v>-9.7846340250338504E-3</v>
      </c>
      <c r="K241" s="23">
        <f>IF(G241="Mix",'Growth Factors'!$N$12,(IF(G241="Oil",'Growth Factors'!$E$12,'Growth Factors'!$K$12)))</f>
        <v>0.12354040091572198</v>
      </c>
      <c r="L241" s="23">
        <f>IF(G241="Mix",'Growth Factors'!$O$12,(IF(G241="Oil",'Growth Factors'!$F$12,'Growth Factors'!$L$12)))</f>
        <v>0.23183776999580308</v>
      </c>
      <c r="M241" s="23">
        <f>IF(G241="Mix",'Growth Factors'!$P$12,(IF(G241="Oil",'Growth Factors'!$G$12,'Growth Factors'!$M$12)))</f>
        <v>2.7241294693957304E-2</v>
      </c>
      <c r="N241" s="24" t="str">
        <f>VLOOKUP(A241,'Part 50 Counties'!$A$2:$B$34,2)</f>
        <v>Yes</v>
      </c>
      <c r="O241" s="25">
        <f>(IF(N241="No",0,(IF(D241="CO2",0,(VLOOKUP(F241,'Rule Reductions'!$C$2:$E$75,2,FALSE))))))</f>
        <v>0</v>
      </c>
      <c r="P241" s="25">
        <f>(IF(N241="No",0,(IF(D241="CO2",0,(VLOOKUP(F241,'Rule Reductions'!$C$2:$E$75,3,FALSE))))))</f>
        <v>0</v>
      </c>
      <c r="Q241" s="22">
        <f t="shared" si="18"/>
        <v>14.672503572815577</v>
      </c>
      <c r="R241" s="22">
        <f t="shared" si="19"/>
        <v>15.451450224992978</v>
      </c>
      <c r="S241" s="22">
        <f t="shared" si="20"/>
        <v>13.334554907683739</v>
      </c>
      <c r="T241" s="22">
        <f t="shared" si="21"/>
        <v>15.129952212224563</v>
      </c>
      <c r="U241" s="22">
        <f t="shared" si="22"/>
        <v>16.588319011990567</v>
      </c>
      <c r="V241" s="22">
        <f t="shared" si="23"/>
        <v>13.833157834356411</v>
      </c>
    </row>
    <row r="242" spans="1:22" x14ac:dyDescent="0.25">
      <c r="A242" s="1" t="s">
        <v>41</v>
      </c>
      <c r="B242" s="1" t="s">
        <v>35</v>
      </c>
      <c r="C242" s="1" t="s">
        <v>18</v>
      </c>
      <c r="D242" s="1" t="s">
        <v>23</v>
      </c>
      <c r="E242" s="2">
        <v>222.29050632911401</v>
      </c>
      <c r="F242" s="1" t="s">
        <v>18</v>
      </c>
      <c r="G242" s="1" t="s">
        <v>101</v>
      </c>
      <c r="H242" s="13">
        <f>IF(G242="Mix",'Growth Factors'!$N$7,(IF(G242="Oil",'Growth Factors'!$E$7,'Growth Factors'!$K$7)))</f>
        <v>8.9570562775409979E-2</v>
      </c>
      <c r="I242" s="23">
        <f>IF(G242="Mix",'Growth Factors'!$O$7,(IF(G242="Oil",'Growth Factors'!$F$7,'Growth Factors'!$L$7)))</f>
        <v>0.14741463403243865</v>
      </c>
      <c r="J242" s="23">
        <f>IF(G242="Mix",'Growth Factors'!$P$7,(IF(G242="Oil",'Growth Factors'!$G$7,'Growth Factors'!$M$7)))</f>
        <v>-9.7846340250338504E-3</v>
      </c>
      <c r="K242" s="23">
        <f>IF(G242="Mix",'Growth Factors'!$N$12,(IF(G242="Oil",'Growth Factors'!$E$12,'Growth Factors'!$K$12)))</f>
        <v>0.12354040091572198</v>
      </c>
      <c r="L242" s="23">
        <f>IF(G242="Mix",'Growth Factors'!$O$12,(IF(G242="Oil",'Growth Factors'!$F$12,'Growth Factors'!$L$12)))</f>
        <v>0.23183776999580308</v>
      </c>
      <c r="M242" s="23">
        <f>IF(G242="Mix",'Growth Factors'!$P$12,(IF(G242="Oil",'Growth Factors'!$G$12,'Growth Factors'!$M$12)))</f>
        <v>2.7241294693957304E-2</v>
      </c>
      <c r="N242" s="24" t="str">
        <f>VLOOKUP(A242,'Part 50 Counties'!$A$2:$B$34,2)</f>
        <v>Yes</v>
      </c>
      <c r="O242" s="25">
        <f>(IF(N242="No",0,(IF(D242="CO2",0,(VLOOKUP(F242,'Rule Reductions'!$C$2:$E$75,2,FALSE))))))</f>
        <v>0</v>
      </c>
      <c r="P242" s="25">
        <f>(IF(N242="No",0,(IF(D242="CO2",0,(VLOOKUP(F242,'Rule Reductions'!$C$2:$E$75,3,FALSE))))))</f>
        <v>0</v>
      </c>
      <c r="Q242" s="22">
        <f t="shared" si="18"/>
        <v>242.20119208064358</v>
      </c>
      <c r="R242" s="22">
        <f t="shared" si="19"/>
        <v>255.05937996850585</v>
      </c>
      <c r="S242" s="22">
        <f t="shared" si="20"/>
        <v>220.11547507744416</v>
      </c>
      <c r="T242" s="22">
        <f t="shared" si="21"/>
        <v>249.75236460077159</v>
      </c>
      <c r="U242" s="22">
        <f t="shared" si="22"/>
        <v>273.8258416076938</v>
      </c>
      <c r="V242" s="22">
        <f t="shared" si="23"/>
        <v>228.34598751969438</v>
      </c>
    </row>
    <row r="243" spans="1:22" x14ac:dyDescent="0.25">
      <c r="A243" s="1" t="s">
        <v>41</v>
      </c>
      <c r="B243" s="1" t="s">
        <v>35</v>
      </c>
      <c r="C243" s="1" t="s">
        <v>18</v>
      </c>
      <c r="D243" s="1" t="s">
        <v>24</v>
      </c>
      <c r="E243" s="6">
        <v>6.3531645569620299</v>
      </c>
      <c r="F243" s="1" t="s">
        <v>18</v>
      </c>
      <c r="G243" s="1" t="s">
        <v>101</v>
      </c>
      <c r="H243" s="13">
        <f>IF(G243="Mix",'Growth Factors'!$N$7,(IF(G243="Oil",'Growth Factors'!$E$7,'Growth Factors'!$K$7)))</f>
        <v>8.9570562775409979E-2</v>
      </c>
      <c r="I243" s="23">
        <f>IF(G243="Mix",'Growth Factors'!$O$7,(IF(G243="Oil",'Growth Factors'!$F$7,'Growth Factors'!$L$7)))</f>
        <v>0.14741463403243865</v>
      </c>
      <c r="J243" s="23">
        <f>IF(G243="Mix",'Growth Factors'!$P$7,(IF(G243="Oil",'Growth Factors'!$G$7,'Growth Factors'!$M$7)))</f>
        <v>-9.7846340250338504E-3</v>
      </c>
      <c r="K243" s="23">
        <f>IF(G243="Mix",'Growth Factors'!$N$12,(IF(G243="Oil",'Growth Factors'!$E$12,'Growth Factors'!$K$12)))</f>
        <v>0.12354040091572198</v>
      </c>
      <c r="L243" s="23">
        <f>IF(G243="Mix",'Growth Factors'!$O$12,(IF(G243="Oil",'Growth Factors'!$F$12,'Growth Factors'!$L$12)))</f>
        <v>0.23183776999580308</v>
      </c>
      <c r="M243" s="23">
        <f>IF(G243="Mix",'Growth Factors'!$P$12,(IF(G243="Oil",'Growth Factors'!$G$12,'Growth Factors'!$M$12)))</f>
        <v>2.7241294693957304E-2</v>
      </c>
      <c r="N243" s="24" t="str">
        <f>VLOOKUP(A243,'Part 50 Counties'!$A$2:$B$34,2)</f>
        <v>Yes</v>
      </c>
      <c r="O243" s="25">
        <f>(IF(N243="No",0,(IF(D243="CO2",0,(VLOOKUP(F243,'Rule Reductions'!$C$2:$E$75,2,FALSE))))))</f>
        <v>0</v>
      </c>
      <c r="P243" s="25">
        <f>(IF(N243="No",0,(IF(D243="CO2",0,(VLOOKUP(F243,'Rule Reductions'!$C$2:$E$75,3,FALSE))))))</f>
        <v>0</v>
      </c>
      <c r="Q243" s="22">
        <f t="shared" si="18"/>
        <v>6.9222210817339072</v>
      </c>
      <c r="R243" s="22">
        <f t="shared" si="19"/>
        <v>7.2897139850744477</v>
      </c>
      <c r="S243" s="22">
        <f t="shared" si="20"/>
        <v>6.2910011668713404</v>
      </c>
      <c r="T243" s="22">
        <f t="shared" si="21"/>
        <v>7.138037053412674</v>
      </c>
      <c r="U243" s="22">
        <f t="shared" si="22"/>
        <v>7.8260680602644817</v>
      </c>
      <c r="V243" s="22">
        <f t="shared" si="23"/>
        <v>6.5262329848974376</v>
      </c>
    </row>
    <row r="244" spans="1:22" x14ac:dyDescent="0.25">
      <c r="A244" s="1" t="s">
        <v>41</v>
      </c>
      <c r="B244" s="1" t="s">
        <v>83</v>
      </c>
      <c r="C244" s="1" t="s">
        <v>18</v>
      </c>
      <c r="D244" s="1" t="s">
        <v>23</v>
      </c>
      <c r="E244" s="2">
        <v>84</v>
      </c>
      <c r="F244" s="1" t="s">
        <v>18</v>
      </c>
      <c r="G244" s="1" t="s">
        <v>101</v>
      </c>
      <c r="H244" s="13">
        <f>IF(G244="Mix",'Growth Factors'!$N$7,(IF(G244="Oil",'Growth Factors'!$E$7,'Growth Factors'!$K$7)))</f>
        <v>8.9570562775409979E-2</v>
      </c>
      <c r="I244" s="23">
        <f>IF(G244="Mix",'Growth Factors'!$O$7,(IF(G244="Oil",'Growth Factors'!$F$7,'Growth Factors'!$L$7)))</f>
        <v>0.14741463403243865</v>
      </c>
      <c r="J244" s="23">
        <f>IF(G244="Mix",'Growth Factors'!$P$7,(IF(G244="Oil",'Growth Factors'!$G$7,'Growth Factors'!$M$7)))</f>
        <v>-9.7846340250338504E-3</v>
      </c>
      <c r="K244" s="23">
        <f>IF(G244="Mix",'Growth Factors'!$N$12,(IF(G244="Oil",'Growth Factors'!$E$12,'Growth Factors'!$K$12)))</f>
        <v>0.12354040091572198</v>
      </c>
      <c r="L244" s="23">
        <f>IF(G244="Mix",'Growth Factors'!$O$12,(IF(G244="Oil",'Growth Factors'!$F$12,'Growth Factors'!$L$12)))</f>
        <v>0.23183776999580308</v>
      </c>
      <c r="M244" s="23">
        <f>IF(G244="Mix",'Growth Factors'!$P$12,(IF(G244="Oil",'Growth Factors'!$G$12,'Growth Factors'!$M$12)))</f>
        <v>2.7241294693957304E-2</v>
      </c>
      <c r="N244" s="24" t="str">
        <f>VLOOKUP(A244,'Part 50 Counties'!$A$2:$B$34,2)</f>
        <v>Yes</v>
      </c>
      <c r="O244" s="25">
        <f>(IF(N244="No",0,(IF(D244="CO2",0,(VLOOKUP(F244,'Rule Reductions'!$C$2:$E$75,2,FALSE))))))</f>
        <v>0</v>
      </c>
      <c r="P244" s="25">
        <f>(IF(N244="No",0,(IF(D244="CO2",0,(VLOOKUP(F244,'Rule Reductions'!$C$2:$E$75,3,FALSE))))))</f>
        <v>0</v>
      </c>
      <c r="Q244" s="22">
        <f t="shared" si="18"/>
        <v>91.523927273134433</v>
      </c>
      <c r="R244" s="22">
        <f t="shared" si="19"/>
        <v>96.382829258724854</v>
      </c>
      <c r="S244" s="22">
        <f t="shared" si="20"/>
        <v>83.178090741897165</v>
      </c>
      <c r="T244" s="22">
        <f t="shared" si="21"/>
        <v>94.377393676920647</v>
      </c>
      <c r="U244" s="22">
        <f t="shared" si="22"/>
        <v>103.47437267964747</v>
      </c>
      <c r="V244" s="22">
        <f t="shared" si="23"/>
        <v>86.288268754292417</v>
      </c>
    </row>
    <row r="245" spans="1:22" x14ac:dyDescent="0.25">
      <c r="A245" s="1" t="s">
        <v>41</v>
      </c>
      <c r="B245" s="1" t="s">
        <v>83</v>
      </c>
      <c r="C245" s="1" t="s">
        <v>18</v>
      </c>
      <c r="D245" s="1" t="s">
        <v>24</v>
      </c>
      <c r="E245" s="6">
        <v>2.5</v>
      </c>
      <c r="F245" s="1" t="s">
        <v>18</v>
      </c>
      <c r="G245" s="1" t="s">
        <v>101</v>
      </c>
      <c r="H245" s="13">
        <f>IF(G245="Mix",'Growth Factors'!$N$7,(IF(G245="Oil",'Growth Factors'!$E$7,'Growth Factors'!$K$7)))</f>
        <v>8.9570562775409979E-2</v>
      </c>
      <c r="I245" s="23">
        <f>IF(G245="Mix",'Growth Factors'!$O$7,(IF(G245="Oil",'Growth Factors'!$F$7,'Growth Factors'!$L$7)))</f>
        <v>0.14741463403243865</v>
      </c>
      <c r="J245" s="23">
        <f>IF(G245="Mix",'Growth Factors'!$P$7,(IF(G245="Oil",'Growth Factors'!$G$7,'Growth Factors'!$M$7)))</f>
        <v>-9.7846340250338504E-3</v>
      </c>
      <c r="K245" s="23">
        <f>IF(G245="Mix",'Growth Factors'!$N$12,(IF(G245="Oil",'Growth Factors'!$E$12,'Growth Factors'!$K$12)))</f>
        <v>0.12354040091572198</v>
      </c>
      <c r="L245" s="23">
        <f>IF(G245="Mix",'Growth Factors'!$O$12,(IF(G245="Oil",'Growth Factors'!$F$12,'Growth Factors'!$L$12)))</f>
        <v>0.23183776999580308</v>
      </c>
      <c r="M245" s="23">
        <f>IF(G245="Mix",'Growth Factors'!$P$12,(IF(G245="Oil",'Growth Factors'!$G$12,'Growth Factors'!$M$12)))</f>
        <v>2.7241294693957304E-2</v>
      </c>
      <c r="N245" s="24" t="str">
        <f>VLOOKUP(A245,'Part 50 Counties'!$A$2:$B$34,2)</f>
        <v>Yes</v>
      </c>
      <c r="O245" s="25">
        <f>(IF(N245="No",0,(IF(D245="CO2",0,(VLOOKUP(F245,'Rule Reductions'!$C$2:$E$75,2,FALSE))))))</f>
        <v>0</v>
      </c>
      <c r="P245" s="25">
        <f>(IF(N245="No",0,(IF(D245="CO2",0,(VLOOKUP(F245,'Rule Reductions'!$C$2:$E$75,3,FALSE))))))</f>
        <v>0</v>
      </c>
      <c r="Q245" s="22">
        <f t="shared" si="18"/>
        <v>2.7239264069385252</v>
      </c>
      <c r="R245" s="22">
        <f t="shared" si="19"/>
        <v>2.8685365850810967</v>
      </c>
      <c r="S245" s="22">
        <f t="shared" si="20"/>
        <v>2.4755384149374153</v>
      </c>
      <c r="T245" s="22">
        <f t="shared" si="21"/>
        <v>2.808851002289305</v>
      </c>
      <c r="U245" s="22">
        <f t="shared" si="22"/>
        <v>3.0795944249895078</v>
      </c>
      <c r="V245" s="22">
        <f t="shared" si="23"/>
        <v>2.5681032367348933</v>
      </c>
    </row>
    <row r="246" spans="1:22" x14ac:dyDescent="0.25">
      <c r="A246" s="1" t="s">
        <v>64</v>
      </c>
      <c r="B246" s="1" t="s">
        <v>35</v>
      </c>
      <c r="C246" s="1" t="s">
        <v>18</v>
      </c>
      <c r="D246" s="1" t="s">
        <v>23</v>
      </c>
      <c r="E246" s="2">
        <v>66.290000000000006</v>
      </c>
      <c r="F246" s="1" t="s">
        <v>18</v>
      </c>
      <c r="G246" s="1" t="s">
        <v>101</v>
      </c>
      <c r="H246" s="13">
        <f>IF(G246="Mix",'Growth Factors'!$N$7,(IF(G246="Oil",'Growth Factors'!$E$7,'Growth Factors'!$K$7)))</f>
        <v>8.9570562775409979E-2</v>
      </c>
      <c r="I246" s="23">
        <f>IF(G246="Mix",'Growth Factors'!$O$7,(IF(G246="Oil",'Growth Factors'!$F$7,'Growth Factors'!$L$7)))</f>
        <v>0.14741463403243865</v>
      </c>
      <c r="J246" s="23">
        <f>IF(G246="Mix",'Growth Factors'!$P$7,(IF(G246="Oil",'Growth Factors'!$G$7,'Growth Factors'!$M$7)))</f>
        <v>-9.7846340250338504E-3</v>
      </c>
      <c r="K246" s="23">
        <f>IF(G246="Mix",'Growth Factors'!$N$12,(IF(G246="Oil",'Growth Factors'!$E$12,'Growth Factors'!$K$12)))</f>
        <v>0.12354040091572198</v>
      </c>
      <c r="L246" s="23">
        <f>IF(G246="Mix",'Growth Factors'!$O$12,(IF(G246="Oil",'Growth Factors'!$F$12,'Growth Factors'!$L$12)))</f>
        <v>0.23183776999580308</v>
      </c>
      <c r="M246" s="23">
        <f>IF(G246="Mix",'Growth Factors'!$P$12,(IF(G246="Oil",'Growth Factors'!$G$12,'Growth Factors'!$M$12)))</f>
        <v>2.7241294693957304E-2</v>
      </c>
      <c r="N246" s="24" t="str">
        <f>VLOOKUP(A246,'Part 50 Counties'!$A$2:$B$34,2)</f>
        <v>No</v>
      </c>
      <c r="O246" s="25">
        <f>(IF(N246="No",0,(IF(D246="CO2",0,(VLOOKUP(F246,'Rule Reductions'!$C$2:$E$75,2,FALSE))))))</f>
        <v>0</v>
      </c>
      <c r="P246" s="25">
        <f>(IF(N246="No",0,(IF(D246="CO2",0,(VLOOKUP(F246,'Rule Reductions'!$C$2:$E$75,3,FALSE))))))</f>
        <v>0</v>
      </c>
      <c r="Q246" s="22">
        <f t="shared" si="18"/>
        <v>72.227632606381931</v>
      </c>
      <c r="R246" s="22">
        <f t="shared" si="19"/>
        <v>76.062116090010363</v>
      </c>
      <c r="S246" s="22">
        <f t="shared" si="20"/>
        <v>65.641376610480521</v>
      </c>
      <c r="T246" s="22">
        <f t="shared" si="21"/>
        <v>74.479493176703215</v>
      </c>
      <c r="U246" s="22">
        <f t="shared" si="22"/>
        <v>81.658525773021807</v>
      </c>
      <c r="V246" s="22">
        <f t="shared" si="23"/>
        <v>68.095825425262433</v>
      </c>
    </row>
    <row r="247" spans="1:22" x14ac:dyDescent="0.25">
      <c r="A247" s="1" t="s">
        <v>64</v>
      </c>
      <c r="B247" s="1" t="s">
        <v>35</v>
      </c>
      <c r="C247" s="1" t="s">
        <v>18</v>
      </c>
      <c r="D247" s="1" t="s">
        <v>24</v>
      </c>
      <c r="E247" s="6">
        <v>1.9</v>
      </c>
      <c r="F247" s="1" t="s">
        <v>18</v>
      </c>
      <c r="G247" s="1" t="s">
        <v>101</v>
      </c>
      <c r="H247" s="13">
        <f>IF(G247="Mix",'Growth Factors'!$N$7,(IF(G247="Oil",'Growth Factors'!$E$7,'Growth Factors'!$K$7)))</f>
        <v>8.9570562775409979E-2</v>
      </c>
      <c r="I247" s="23">
        <f>IF(G247="Mix",'Growth Factors'!$O$7,(IF(G247="Oil",'Growth Factors'!$F$7,'Growth Factors'!$L$7)))</f>
        <v>0.14741463403243865</v>
      </c>
      <c r="J247" s="23">
        <f>IF(G247="Mix",'Growth Factors'!$P$7,(IF(G247="Oil",'Growth Factors'!$G$7,'Growth Factors'!$M$7)))</f>
        <v>-9.7846340250338504E-3</v>
      </c>
      <c r="K247" s="23">
        <f>IF(G247="Mix",'Growth Factors'!$N$12,(IF(G247="Oil",'Growth Factors'!$E$12,'Growth Factors'!$K$12)))</f>
        <v>0.12354040091572198</v>
      </c>
      <c r="L247" s="23">
        <f>IF(G247="Mix",'Growth Factors'!$O$12,(IF(G247="Oil",'Growth Factors'!$F$12,'Growth Factors'!$L$12)))</f>
        <v>0.23183776999580308</v>
      </c>
      <c r="M247" s="23">
        <f>IF(G247="Mix",'Growth Factors'!$P$12,(IF(G247="Oil",'Growth Factors'!$G$12,'Growth Factors'!$M$12)))</f>
        <v>2.7241294693957304E-2</v>
      </c>
      <c r="N247" s="24" t="str">
        <f>VLOOKUP(A247,'Part 50 Counties'!$A$2:$B$34,2)</f>
        <v>No</v>
      </c>
      <c r="O247" s="25">
        <f>(IF(N247="No",0,(IF(D247="CO2",0,(VLOOKUP(F247,'Rule Reductions'!$C$2:$E$75,2,FALSE))))))</f>
        <v>0</v>
      </c>
      <c r="P247" s="25">
        <f>(IF(N247="No",0,(IF(D247="CO2",0,(VLOOKUP(F247,'Rule Reductions'!$C$2:$E$75,3,FALSE))))))</f>
        <v>0</v>
      </c>
      <c r="Q247" s="22">
        <f t="shared" si="18"/>
        <v>2.0701840692732789</v>
      </c>
      <c r="R247" s="22">
        <f t="shared" si="19"/>
        <v>2.1800878046616337</v>
      </c>
      <c r="S247" s="22">
        <f t="shared" si="20"/>
        <v>1.8814091953524357</v>
      </c>
      <c r="T247" s="22">
        <f t="shared" si="21"/>
        <v>2.1347267617398717</v>
      </c>
      <c r="U247" s="22">
        <f t="shared" si="22"/>
        <v>2.3404917629920261</v>
      </c>
      <c r="V247" s="22">
        <f t="shared" si="23"/>
        <v>1.9517584599185187</v>
      </c>
    </row>
    <row r="248" spans="1:22" x14ac:dyDescent="0.25">
      <c r="A248" s="1" t="s">
        <v>63</v>
      </c>
      <c r="B248" s="1" t="s">
        <v>35</v>
      </c>
      <c r="C248" s="1" t="s">
        <v>18</v>
      </c>
      <c r="D248" s="1" t="s">
        <v>23</v>
      </c>
      <c r="E248" s="2">
        <v>187.02670886075899</v>
      </c>
      <c r="F248" s="1" t="s">
        <v>18</v>
      </c>
      <c r="G248" s="1" t="s">
        <v>101</v>
      </c>
      <c r="H248" s="13">
        <f>IF(G248="Mix",'Growth Factors'!$N$7,(IF(G248="Oil",'Growth Factors'!$E$7,'Growth Factors'!$K$7)))</f>
        <v>8.9570562775409979E-2</v>
      </c>
      <c r="I248" s="23">
        <f>IF(G248="Mix",'Growth Factors'!$O$7,(IF(G248="Oil",'Growth Factors'!$F$7,'Growth Factors'!$L$7)))</f>
        <v>0.14741463403243865</v>
      </c>
      <c r="J248" s="23">
        <f>IF(G248="Mix",'Growth Factors'!$P$7,(IF(G248="Oil",'Growth Factors'!$G$7,'Growth Factors'!$M$7)))</f>
        <v>-9.7846340250338504E-3</v>
      </c>
      <c r="K248" s="23">
        <f>IF(G248="Mix",'Growth Factors'!$N$12,(IF(G248="Oil",'Growth Factors'!$E$12,'Growth Factors'!$K$12)))</f>
        <v>0.12354040091572198</v>
      </c>
      <c r="L248" s="23">
        <f>IF(G248="Mix",'Growth Factors'!$O$12,(IF(G248="Oil",'Growth Factors'!$F$12,'Growth Factors'!$L$12)))</f>
        <v>0.23183776999580308</v>
      </c>
      <c r="M248" s="23">
        <f>IF(G248="Mix",'Growth Factors'!$P$12,(IF(G248="Oil",'Growth Factors'!$G$12,'Growth Factors'!$M$12)))</f>
        <v>2.7241294693957304E-2</v>
      </c>
      <c r="N248" s="24" t="str">
        <f>VLOOKUP(A248,'Part 50 Counties'!$A$2:$B$34,2)</f>
        <v>No</v>
      </c>
      <c r="O248" s="25">
        <f>(IF(N248="No",0,(IF(D248="CO2",0,(VLOOKUP(F248,'Rule Reductions'!$C$2:$E$75,2,FALSE))))))</f>
        <v>0</v>
      </c>
      <c r="P248" s="25">
        <f>(IF(N248="No",0,(IF(D248="CO2",0,(VLOOKUP(F248,'Rule Reductions'!$C$2:$E$75,3,FALSE))))))</f>
        <v>0</v>
      </c>
      <c r="Q248" s="22">
        <f t="shared" si="18"/>
        <v>203.77879642744992</v>
      </c>
      <c r="R248" s="22">
        <f t="shared" si="19"/>
        <v>214.59718270175924</v>
      </c>
      <c r="S248" s="22">
        <f t="shared" si="20"/>
        <v>185.1967209616499</v>
      </c>
      <c r="T248" s="22">
        <f t="shared" si="21"/>
        <v>210.13206345536517</v>
      </c>
      <c r="U248" s="22">
        <f t="shared" si="22"/>
        <v>230.38656397269168</v>
      </c>
      <c r="V248" s="22">
        <f t="shared" si="23"/>
        <v>192.12155855247588</v>
      </c>
    </row>
    <row r="249" spans="1:22" x14ac:dyDescent="0.25">
      <c r="A249" s="1" t="s">
        <v>63</v>
      </c>
      <c r="B249" s="1" t="s">
        <v>35</v>
      </c>
      <c r="C249" s="1" t="s">
        <v>18</v>
      </c>
      <c r="D249" s="1" t="s">
        <v>24</v>
      </c>
      <c r="E249" s="6">
        <v>5.35443037974684</v>
      </c>
      <c r="F249" s="1" t="s">
        <v>18</v>
      </c>
      <c r="G249" s="1" t="s">
        <v>101</v>
      </c>
      <c r="H249" s="13">
        <f>IF(G249="Mix",'Growth Factors'!$N$7,(IF(G249="Oil",'Growth Factors'!$E$7,'Growth Factors'!$K$7)))</f>
        <v>8.9570562775409979E-2</v>
      </c>
      <c r="I249" s="23">
        <f>IF(G249="Mix",'Growth Factors'!$O$7,(IF(G249="Oil",'Growth Factors'!$F$7,'Growth Factors'!$L$7)))</f>
        <v>0.14741463403243865</v>
      </c>
      <c r="J249" s="23">
        <f>IF(G249="Mix",'Growth Factors'!$P$7,(IF(G249="Oil",'Growth Factors'!$G$7,'Growth Factors'!$M$7)))</f>
        <v>-9.7846340250338504E-3</v>
      </c>
      <c r="K249" s="23">
        <f>IF(G249="Mix",'Growth Factors'!$N$12,(IF(G249="Oil",'Growth Factors'!$E$12,'Growth Factors'!$K$12)))</f>
        <v>0.12354040091572198</v>
      </c>
      <c r="L249" s="23">
        <f>IF(G249="Mix",'Growth Factors'!$O$12,(IF(G249="Oil",'Growth Factors'!$F$12,'Growth Factors'!$L$12)))</f>
        <v>0.23183776999580308</v>
      </c>
      <c r="M249" s="23">
        <f>IF(G249="Mix",'Growth Factors'!$P$12,(IF(G249="Oil",'Growth Factors'!$G$12,'Growth Factors'!$M$12)))</f>
        <v>2.7241294693957304E-2</v>
      </c>
      <c r="N249" s="24" t="str">
        <f>VLOOKUP(A249,'Part 50 Counties'!$A$2:$B$34,2)</f>
        <v>No</v>
      </c>
      <c r="O249" s="25">
        <f>(IF(N249="No",0,(IF(D249="CO2",0,(VLOOKUP(F249,'Rule Reductions'!$C$2:$E$75,2,FALSE))))))</f>
        <v>0</v>
      </c>
      <c r="P249" s="25">
        <f>(IF(N249="No",0,(IF(D249="CO2",0,(VLOOKUP(F249,'Rule Reductions'!$C$2:$E$75,3,FALSE))))))</f>
        <v>0</v>
      </c>
      <c r="Q249" s="22">
        <f t="shared" si="18"/>
        <v>5.8340297222025166</v>
      </c>
      <c r="R249" s="22">
        <f t="shared" si="19"/>
        <v>6.1437517746293926</v>
      </c>
      <c r="S249" s="22">
        <f t="shared" si="20"/>
        <v>5.3020392380684944</v>
      </c>
      <c r="T249" s="22">
        <f t="shared" si="21"/>
        <v>6.0159188555360856</v>
      </c>
      <c r="U249" s="22">
        <f t="shared" si="22"/>
        <v>6.595789578585129</v>
      </c>
      <c r="V249" s="22">
        <f t="shared" si="23"/>
        <v>5.5002919956398015</v>
      </c>
    </row>
    <row r="250" spans="1:22" x14ac:dyDescent="0.25">
      <c r="A250" s="1" t="s">
        <v>48</v>
      </c>
      <c r="B250" s="1" t="s">
        <v>16</v>
      </c>
      <c r="C250" s="1" t="s">
        <v>18</v>
      </c>
      <c r="D250" s="1" t="s">
        <v>23</v>
      </c>
      <c r="E250" s="2">
        <v>11.7855780662937</v>
      </c>
      <c r="F250" s="1" t="s">
        <v>18</v>
      </c>
      <c r="G250" s="1" t="s">
        <v>101</v>
      </c>
      <c r="H250" s="13">
        <f>IF(G250="Mix",'Growth Factors'!$N$7,(IF(G250="Oil",'Growth Factors'!$E$7,'Growth Factors'!$K$7)))</f>
        <v>8.9570562775409979E-2</v>
      </c>
      <c r="I250" s="23">
        <f>IF(G250="Mix",'Growth Factors'!$O$7,(IF(G250="Oil",'Growth Factors'!$F$7,'Growth Factors'!$L$7)))</f>
        <v>0.14741463403243865</v>
      </c>
      <c r="J250" s="23">
        <f>IF(G250="Mix",'Growth Factors'!$P$7,(IF(G250="Oil",'Growth Factors'!$G$7,'Growth Factors'!$M$7)))</f>
        <v>-9.7846340250338504E-3</v>
      </c>
      <c r="K250" s="23">
        <f>IF(G250="Mix",'Growth Factors'!$N$12,(IF(G250="Oil",'Growth Factors'!$E$12,'Growth Factors'!$K$12)))</f>
        <v>0.12354040091572198</v>
      </c>
      <c r="L250" s="23">
        <f>IF(G250="Mix",'Growth Factors'!$O$12,(IF(G250="Oil",'Growth Factors'!$F$12,'Growth Factors'!$L$12)))</f>
        <v>0.23183776999580308</v>
      </c>
      <c r="M250" s="23">
        <f>IF(G250="Mix",'Growth Factors'!$P$12,(IF(G250="Oil",'Growth Factors'!$G$12,'Growth Factors'!$M$12)))</f>
        <v>2.7241294693957304E-2</v>
      </c>
      <c r="N250" s="24" t="str">
        <f>VLOOKUP(A250,'Part 50 Counties'!$A$2:$B$34,2)</f>
        <v>No</v>
      </c>
      <c r="O250" s="25">
        <f>(IF(N250="No",0,(IF(D250="CO2",0,(VLOOKUP(F250,'Rule Reductions'!$C$2:$E$75,2,FALSE))))))</f>
        <v>0</v>
      </c>
      <c r="P250" s="25">
        <f>(IF(N250="No",0,(IF(D250="CO2",0,(VLOOKUP(F250,'Rule Reductions'!$C$2:$E$75,3,FALSE))))))</f>
        <v>0</v>
      </c>
      <c r="Q250" s="22">
        <f t="shared" si="18"/>
        <v>12.841218926325155</v>
      </c>
      <c r="R250" s="22">
        <f t="shared" si="19"/>
        <v>13.522944743797122</v>
      </c>
      <c r="S250" s="22">
        <f t="shared" si="20"/>
        <v>11.67026049814155</v>
      </c>
      <c r="T250" s="22">
        <f t="shared" si="21"/>
        <v>13.241573105627163</v>
      </c>
      <c r="U250" s="22">
        <f t="shared" si="22"/>
        <v>14.517920203294683</v>
      </c>
      <c r="V250" s="22">
        <f t="shared" si="23"/>
        <v>12.106632471536246</v>
      </c>
    </row>
    <row r="251" spans="1:22" x14ac:dyDescent="0.25">
      <c r="A251" s="1" t="s">
        <v>48</v>
      </c>
      <c r="B251" s="1" t="s">
        <v>16</v>
      </c>
      <c r="C251" s="1" t="s">
        <v>18</v>
      </c>
      <c r="D251" s="1" t="s">
        <v>24</v>
      </c>
      <c r="E251" s="6">
        <v>3.1687864136180202</v>
      </c>
      <c r="F251" s="1" t="s">
        <v>18</v>
      </c>
      <c r="G251" s="1" t="s">
        <v>101</v>
      </c>
      <c r="H251" s="13">
        <f>IF(G251="Mix",'Growth Factors'!$N$7,(IF(G251="Oil",'Growth Factors'!$E$7,'Growth Factors'!$K$7)))</f>
        <v>8.9570562775409979E-2</v>
      </c>
      <c r="I251" s="23">
        <f>IF(G251="Mix",'Growth Factors'!$O$7,(IF(G251="Oil",'Growth Factors'!$F$7,'Growth Factors'!$L$7)))</f>
        <v>0.14741463403243865</v>
      </c>
      <c r="J251" s="23">
        <f>IF(G251="Mix",'Growth Factors'!$P$7,(IF(G251="Oil",'Growth Factors'!$G$7,'Growth Factors'!$M$7)))</f>
        <v>-9.7846340250338504E-3</v>
      </c>
      <c r="K251" s="23">
        <f>IF(G251="Mix",'Growth Factors'!$N$12,(IF(G251="Oil",'Growth Factors'!$E$12,'Growth Factors'!$K$12)))</f>
        <v>0.12354040091572198</v>
      </c>
      <c r="L251" s="23">
        <f>IF(G251="Mix",'Growth Factors'!$O$12,(IF(G251="Oil",'Growth Factors'!$F$12,'Growth Factors'!$L$12)))</f>
        <v>0.23183776999580308</v>
      </c>
      <c r="M251" s="23">
        <f>IF(G251="Mix",'Growth Factors'!$P$12,(IF(G251="Oil",'Growth Factors'!$G$12,'Growth Factors'!$M$12)))</f>
        <v>2.7241294693957304E-2</v>
      </c>
      <c r="N251" s="24" t="str">
        <f>VLOOKUP(A251,'Part 50 Counties'!$A$2:$B$34,2)</f>
        <v>No</v>
      </c>
      <c r="O251" s="25">
        <f>(IF(N251="No",0,(IF(D251="CO2",0,(VLOOKUP(F251,'Rule Reductions'!$C$2:$E$75,2,FALSE))))))</f>
        <v>0</v>
      </c>
      <c r="P251" s="25">
        <f>(IF(N251="No",0,(IF(D251="CO2",0,(VLOOKUP(F251,'Rule Reductions'!$C$2:$E$75,3,FALSE))))))</f>
        <v>0</v>
      </c>
      <c r="Q251" s="22">
        <f t="shared" si="18"/>
        <v>3.4526163960008591</v>
      </c>
      <c r="R251" s="22">
        <f t="shared" si="19"/>
        <v>3.6359119031084846</v>
      </c>
      <c r="S251" s="22">
        <f t="shared" si="20"/>
        <v>3.1377809982572682</v>
      </c>
      <c r="T251" s="22">
        <f t="shared" si="21"/>
        <v>3.560259557572683</v>
      </c>
      <c r="U251" s="22">
        <f t="shared" si="22"/>
        <v>3.9034307893442208</v>
      </c>
      <c r="V251" s="22">
        <f t="shared" si="23"/>
        <v>3.2551082581335966</v>
      </c>
    </row>
    <row r="252" spans="1:22" x14ac:dyDescent="0.25">
      <c r="A252" s="1" t="s">
        <v>48</v>
      </c>
      <c r="B252" s="1" t="s">
        <v>35</v>
      </c>
      <c r="C252" s="1" t="s">
        <v>18</v>
      </c>
      <c r="D252" s="1" t="s">
        <v>23</v>
      </c>
      <c r="E252" s="2">
        <v>111.626962025316</v>
      </c>
      <c r="F252" s="1" t="s">
        <v>18</v>
      </c>
      <c r="G252" s="1" t="s">
        <v>101</v>
      </c>
      <c r="H252" s="13">
        <f>IF(G252="Mix",'Growth Factors'!$N$7,(IF(G252="Oil",'Growth Factors'!$E$7,'Growth Factors'!$K$7)))</f>
        <v>8.9570562775409979E-2</v>
      </c>
      <c r="I252" s="23">
        <f>IF(G252="Mix",'Growth Factors'!$O$7,(IF(G252="Oil",'Growth Factors'!$F$7,'Growth Factors'!$L$7)))</f>
        <v>0.14741463403243865</v>
      </c>
      <c r="J252" s="23">
        <f>IF(G252="Mix",'Growth Factors'!$P$7,(IF(G252="Oil",'Growth Factors'!$G$7,'Growth Factors'!$M$7)))</f>
        <v>-9.7846340250338504E-3</v>
      </c>
      <c r="K252" s="23">
        <f>IF(G252="Mix",'Growth Factors'!$N$12,(IF(G252="Oil",'Growth Factors'!$E$12,'Growth Factors'!$K$12)))</f>
        <v>0.12354040091572198</v>
      </c>
      <c r="L252" s="23">
        <f>IF(G252="Mix",'Growth Factors'!$O$12,(IF(G252="Oil",'Growth Factors'!$F$12,'Growth Factors'!$L$12)))</f>
        <v>0.23183776999580308</v>
      </c>
      <c r="M252" s="23">
        <f>IF(G252="Mix",'Growth Factors'!$P$12,(IF(G252="Oil",'Growth Factors'!$G$12,'Growth Factors'!$M$12)))</f>
        <v>2.7241294693957304E-2</v>
      </c>
      <c r="N252" s="24" t="str">
        <f>VLOOKUP(A252,'Part 50 Counties'!$A$2:$B$34,2)</f>
        <v>No</v>
      </c>
      <c r="O252" s="25">
        <f>(IF(N252="No",0,(IF(D252="CO2",0,(VLOOKUP(F252,'Rule Reductions'!$C$2:$E$75,2,FALSE))))))</f>
        <v>0</v>
      </c>
      <c r="P252" s="25">
        <f>(IF(N252="No",0,(IF(D252="CO2",0,(VLOOKUP(F252,'Rule Reductions'!$C$2:$E$75,3,FALSE))))))</f>
        <v>0</v>
      </c>
      <c r="Q252" s="22">
        <f t="shared" si="18"/>
        <v>121.62545183483287</v>
      </c>
      <c r="R252" s="22">
        <f t="shared" si="19"/>
        <v>128.08240978043091</v>
      </c>
      <c r="S252" s="22">
        <f t="shared" si="20"/>
        <v>110.53473305457194</v>
      </c>
      <c r="T252" s="22">
        <f t="shared" si="21"/>
        <v>125.41740166692762</v>
      </c>
      <c r="U252" s="22">
        <f t="shared" si="22"/>
        <v>137.50630797267146</v>
      </c>
      <c r="V252" s="22">
        <f t="shared" si="23"/>
        <v>114.66782499363882</v>
      </c>
    </row>
    <row r="253" spans="1:22" x14ac:dyDescent="0.25">
      <c r="A253" s="1" t="s">
        <v>48</v>
      </c>
      <c r="B253" s="1" t="s">
        <v>35</v>
      </c>
      <c r="C253" s="1" t="s">
        <v>18</v>
      </c>
      <c r="D253" s="1" t="s">
        <v>24</v>
      </c>
      <c r="E253" s="6">
        <v>3.18101265822785</v>
      </c>
      <c r="F253" s="1" t="s">
        <v>18</v>
      </c>
      <c r="G253" s="1" t="s">
        <v>101</v>
      </c>
      <c r="H253" s="13">
        <f>IF(G253="Mix",'Growth Factors'!$N$7,(IF(G253="Oil",'Growth Factors'!$E$7,'Growth Factors'!$K$7)))</f>
        <v>8.9570562775409979E-2</v>
      </c>
      <c r="I253" s="23">
        <f>IF(G253="Mix",'Growth Factors'!$O$7,(IF(G253="Oil",'Growth Factors'!$F$7,'Growth Factors'!$L$7)))</f>
        <v>0.14741463403243865</v>
      </c>
      <c r="J253" s="23">
        <f>IF(G253="Mix",'Growth Factors'!$P$7,(IF(G253="Oil",'Growth Factors'!$G$7,'Growth Factors'!$M$7)))</f>
        <v>-9.7846340250338504E-3</v>
      </c>
      <c r="K253" s="23">
        <f>IF(G253="Mix",'Growth Factors'!$N$12,(IF(G253="Oil",'Growth Factors'!$E$12,'Growth Factors'!$K$12)))</f>
        <v>0.12354040091572198</v>
      </c>
      <c r="L253" s="23">
        <f>IF(G253="Mix",'Growth Factors'!$O$12,(IF(G253="Oil",'Growth Factors'!$F$12,'Growth Factors'!$L$12)))</f>
        <v>0.23183776999580308</v>
      </c>
      <c r="M253" s="23">
        <f>IF(G253="Mix",'Growth Factors'!$P$12,(IF(G253="Oil",'Growth Factors'!$G$12,'Growth Factors'!$M$12)))</f>
        <v>2.7241294693957304E-2</v>
      </c>
      <c r="N253" s="24" t="str">
        <f>VLOOKUP(A253,'Part 50 Counties'!$A$2:$B$34,2)</f>
        <v>No</v>
      </c>
      <c r="O253" s="25">
        <f>(IF(N253="No",0,(IF(D253="CO2",0,(VLOOKUP(F253,'Rule Reductions'!$C$2:$E$75,2,FALSE))))))</f>
        <v>0</v>
      </c>
      <c r="P253" s="25">
        <f>(IF(N253="No",0,(IF(D253="CO2",0,(VLOOKUP(F253,'Rule Reductions'!$C$2:$E$75,3,FALSE))))))</f>
        <v>0</v>
      </c>
      <c r="Q253" s="22">
        <f t="shared" si="18"/>
        <v>3.4659377522210213</v>
      </c>
      <c r="R253" s="22">
        <f t="shared" si="19"/>
        <v>3.6499404750930635</v>
      </c>
      <c r="S253" s="22">
        <f t="shared" si="20"/>
        <v>3.1498876135380907</v>
      </c>
      <c r="T253" s="22">
        <f t="shared" si="21"/>
        <v>3.5739962373433047</v>
      </c>
      <c r="U253" s="22">
        <f t="shared" si="22"/>
        <v>3.9184915392398167</v>
      </c>
      <c r="V253" s="22">
        <f t="shared" si="23"/>
        <v>3.2676675614758435</v>
      </c>
    </row>
    <row r="254" spans="1:22" x14ac:dyDescent="0.25">
      <c r="A254" s="1" t="s">
        <v>42</v>
      </c>
      <c r="B254" s="1" t="s">
        <v>16</v>
      </c>
      <c r="C254" s="1" t="s">
        <v>18</v>
      </c>
      <c r="D254" s="1" t="s">
        <v>23</v>
      </c>
      <c r="E254" s="2">
        <v>448.91408266219503</v>
      </c>
      <c r="F254" s="1" t="s">
        <v>18</v>
      </c>
      <c r="G254" s="1" t="s">
        <v>101</v>
      </c>
      <c r="H254" s="13">
        <f>IF(G254="Mix",'Growth Factors'!$N$7,(IF(G254="Oil",'Growth Factors'!$E$7,'Growth Factors'!$K$7)))</f>
        <v>8.9570562775409979E-2</v>
      </c>
      <c r="I254" s="23">
        <f>IF(G254="Mix",'Growth Factors'!$O$7,(IF(G254="Oil",'Growth Factors'!$F$7,'Growth Factors'!$L$7)))</f>
        <v>0.14741463403243865</v>
      </c>
      <c r="J254" s="23">
        <f>IF(G254="Mix",'Growth Factors'!$P$7,(IF(G254="Oil",'Growth Factors'!$G$7,'Growth Factors'!$M$7)))</f>
        <v>-9.7846340250338504E-3</v>
      </c>
      <c r="K254" s="23">
        <f>IF(G254="Mix",'Growth Factors'!$N$12,(IF(G254="Oil",'Growth Factors'!$E$12,'Growth Factors'!$K$12)))</f>
        <v>0.12354040091572198</v>
      </c>
      <c r="L254" s="23">
        <f>IF(G254="Mix",'Growth Factors'!$O$12,(IF(G254="Oil",'Growth Factors'!$F$12,'Growth Factors'!$L$12)))</f>
        <v>0.23183776999580308</v>
      </c>
      <c r="M254" s="23">
        <f>IF(G254="Mix",'Growth Factors'!$P$12,(IF(G254="Oil",'Growth Factors'!$G$12,'Growth Factors'!$M$12)))</f>
        <v>2.7241294693957304E-2</v>
      </c>
      <c r="N254" s="24" t="str">
        <f>VLOOKUP(A254,'Part 50 Counties'!$A$2:$B$34,2)</f>
        <v>Yes</v>
      </c>
      <c r="O254" s="25">
        <f>(IF(N254="No",0,(IF(D254="CO2",0,(VLOOKUP(F254,'Rule Reductions'!$C$2:$E$75,2,FALSE))))))</f>
        <v>0</v>
      </c>
      <c r="P254" s="25">
        <f>(IF(N254="No",0,(IF(D254="CO2",0,(VLOOKUP(F254,'Rule Reductions'!$C$2:$E$75,3,FALSE))))))</f>
        <v>0</v>
      </c>
      <c r="Q254" s="22">
        <f t="shared" si="18"/>
        <v>489.12356968405476</v>
      </c>
      <c r="R254" s="22">
        <f t="shared" si="19"/>
        <v>515.09058786985042</v>
      </c>
      <c r="S254" s="22">
        <f t="shared" si="20"/>
        <v>444.52162265466166</v>
      </c>
      <c r="T254" s="22">
        <f t="shared" si="21"/>
        <v>504.37310841099617</v>
      </c>
      <c r="U254" s="22">
        <f t="shared" si="22"/>
        <v>552.98932250631003</v>
      </c>
      <c r="V254" s="22">
        <f t="shared" si="23"/>
        <v>461.14308348026339</v>
      </c>
    </row>
    <row r="255" spans="1:22" x14ac:dyDescent="0.25">
      <c r="A255" s="1" t="s">
        <v>42</v>
      </c>
      <c r="B255" s="1" t="s">
        <v>16</v>
      </c>
      <c r="C255" s="1" t="s">
        <v>18</v>
      </c>
      <c r="D255" s="1" t="s">
        <v>24</v>
      </c>
      <c r="E255" s="2">
        <v>116.831706771144</v>
      </c>
      <c r="F255" s="1" t="s">
        <v>18</v>
      </c>
      <c r="G255" s="1" t="s">
        <v>101</v>
      </c>
      <c r="H255" s="13">
        <f>IF(G255="Mix",'Growth Factors'!$N$7,(IF(G255="Oil",'Growth Factors'!$E$7,'Growth Factors'!$K$7)))</f>
        <v>8.9570562775409979E-2</v>
      </c>
      <c r="I255" s="23">
        <f>IF(G255="Mix",'Growth Factors'!$O$7,(IF(G255="Oil",'Growth Factors'!$F$7,'Growth Factors'!$L$7)))</f>
        <v>0.14741463403243865</v>
      </c>
      <c r="J255" s="23">
        <f>IF(G255="Mix",'Growth Factors'!$P$7,(IF(G255="Oil",'Growth Factors'!$G$7,'Growth Factors'!$M$7)))</f>
        <v>-9.7846340250338504E-3</v>
      </c>
      <c r="K255" s="23">
        <f>IF(G255="Mix",'Growth Factors'!$N$12,(IF(G255="Oil",'Growth Factors'!$E$12,'Growth Factors'!$K$12)))</f>
        <v>0.12354040091572198</v>
      </c>
      <c r="L255" s="23">
        <f>IF(G255="Mix",'Growth Factors'!$O$12,(IF(G255="Oil",'Growth Factors'!$F$12,'Growth Factors'!$L$12)))</f>
        <v>0.23183776999580308</v>
      </c>
      <c r="M255" s="23">
        <f>IF(G255="Mix",'Growth Factors'!$P$12,(IF(G255="Oil",'Growth Factors'!$G$12,'Growth Factors'!$M$12)))</f>
        <v>2.7241294693957304E-2</v>
      </c>
      <c r="N255" s="24" t="str">
        <f>VLOOKUP(A255,'Part 50 Counties'!$A$2:$B$34,2)</f>
        <v>Yes</v>
      </c>
      <c r="O255" s="25">
        <f>(IF(N255="No",0,(IF(D255="CO2",0,(VLOOKUP(F255,'Rule Reductions'!$C$2:$E$75,2,FALSE))))))</f>
        <v>0</v>
      </c>
      <c r="P255" s="25">
        <f>(IF(N255="No",0,(IF(D255="CO2",0,(VLOOKUP(F255,'Rule Reductions'!$C$2:$E$75,3,FALSE))))))</f>
        <v>0</v>
      </c>
      <c r="Q255" s="22">
        <f t="shared" si="18"/>
        <v>127.29638849664704</v>
      </c>
      <c r="R255" s="22">
        <f t="shared" si="19"/>
        <v>134.05441006819737</v>
      </c>
      <c r="S255" s="22">
        <f t="shared" si="20"/>
        <v>115.68855127786829</v>
      </c>
      <c r="T255" s="22">
        <f t="shared" si="21"/>
        <v>131.26514266531919</v>
      </c>
      <c r="U255" s="22">
        <f t="shared" si="22"/>
        <v>143.91770913376959</v>
      </c>
      <c r="V255" s="22">
        <f t="shared" si="23"/>
        <v>120.01435372489475</v>
      </c>
    </row>
    <row r="256" spans="1:22" x14ac:dyDescent="0.25">
      <c r="A256" s="1" t="s">
        <v>43</v>
      </c>
      <c r="B256" s="1" t="s">
        <v>35</v>
      </c>
      <c r="C256" s="1" t="s">
        <v>18</v>
      </c>
      <c r="D256" s="1" t="s">
        <v>23</v>
      </c>
      <c r="E256" s="2">
        <v>24.693417721519001</v>
      </c>
      <c r="F256" s="1" t="s">
        <v>18</v>
      </c>
      <c r="G256" s="1" t="s">
        <v>101</v>
      </c>
      <c r="H256" s="13">
        <f>IF(G256="Mix",'Growth Factors'!$N$7,(IF(G256="Oil",'Growth Factors'!$E$7,'Growth Factors'!$K$7)))</f>
        <v>8.9570562775409979E-2</v>
      </c>
      <c r="I256" s="23">
        <f>IF(G256="Mix",'Growth Factors'!$O$7,(IF(G256="Oil",'Growth Factors'!$F$7,'Growth Factors'!$L$7)))</f>
        <v>0.14741463403243865</v>
      </c>
      <c r="J256" s="23">
        <f>IF(G256="Mix",'Growth Factors'!$P$7,(IF(G256="Oil",'Growth Factors'!$G$7,'Growth Factors'!$M$7)))</f>
        <v>-9.7846340250338504E-3</v>
      </c>
      <c r="K256" s="23">
        <f>IF(G256="Mix",'Growth Factors'!$N$12,(IF(G256="Oil",'Growth Factors'!$E$12,'Growth Factors'!$K$12)))</f>
        <v>0.12354040091572198</v>
      </c>
      <c r="L256" s="23">
        <f>IF(G256="Mix",'Growth Factors'!$O$12,(IF(G256="Oil",'Growth Factors'!$F$12,'Growth Factors'!$L$12)))</f>
        <v>0.23183776999580308</v>
      </c>
      <c r="M256" s="23">
        <f>IF(G256="Mix",'Growth Factors'!$P$12,(IF(G256="Oil",'Growth Factors'!$G$12,'Growth Factors'!$M$12)))</f>
        <v>2.7241294693957304E-2</v>
      </c>
      <c r="N256" s="24" t="str">
        <f>VLOOKUP(A256,'Part 50 Counties'!$A$2:$B$34,2)</f>
        <v>No</v>
      </c>
      <c r="O256" s="25">
        <f>(IF(N256="No",0,(IF(D256="CO2",0,(VLOOKUP(F256,'Rule Reductions'!$C$2:$E$75,2,FALSE))))))</f>
        <v>0</v>
      </c>
      <c r="P256" s="25">
        <f>(IF(N256="No",0,(IF(D256="CO2",0,(VLOOKUP(F256,'Rule Reductions'!$C$2:$E$75,3,FALSE))))))</f>
        <v>0</v>
      </c>
      <c r="Q256" s="22">
        <f t="shared" si="18"/>
        <v>26.905221043683738</v>
      </c>
      <c r="R256" s="22">
        <f t="shared" si="19"/>
        <v>28.333588857946861</v>
      </c>
      <c r="S256" s="22">
        <f t="shared" si="20"/>
        <v>24.451801666286652</v>
      </c>
      <c r="T256" s="22">
        <f t="shared" si="21"/>
        <v>27.744052446814852</v>
      </c>
      <c r="U256" s="22">
        <f t="shared" si="22"/>
        <v>30.418284619650812</v>
      </c>
      <c r="V256" s="22">
        <f t="shared" si="23"/>
        <v>25.366098390671887</v>
      </c>
    </row>
    <row r="257" spans="1:22" x14ac:dyDescent="0.25">
      <c r="A257" s="1" t="s">
        <v>43</v>
      </c>
      <c r="B257" s="1" t="s">
        <v>35</v>
      </c>
      <c r="C257" s="1" t="s">
        <v>18</v>
      </c>
      <c r="D257" s="1" t="s">
        <v>24</v>
      </c>
      <c r="E257" s="4">
        <v>0.708860759493671</v>
      </c>
      <c r="F257" s="1" t="s">
        <v>18</v>
      </c>
      <c r="G257" s="1" t="s">
        <v>101</v>
      </c>
      <c r="H257" s="13">
        <f>IF(G257="Mix",'Growth Factors'!$N$7,(IF(G257="Oil",'Growth Factors'!$E$7,'Growth Factors'!$K$7)))</f>
        <v>8.9570562775409979E-2</v>
      </c>
      <c r="I257" s="23">
        <f>IF(G257="Mix",'Growth Factors'!$O$7,(IF(G257="Oil",'Growth Factors'!$F$7,'Growth Factors'!$L$7)))</f>
        <v>0.14741463403243865</v>
      </c>
      <c r="J257" s="23">
        <f>IF(G257="Mix",'Growth Factors'!$P$7,(IF(G257="Oil",'Growth Factors'!$G$7,'Growth Factors'!$M$7)))</f>
        <v>-9.7846340250338504E-3</v>
      </c>
      <c r="K257" s="23">
        <f>IF(G257="Mix",'Growth Factors'!$N$12,(IF(G257="Oil",'Growth Factors'!$E$12,'Growth Factors'!$K$12)))</f>
        <v>0.12354040091572198</v>
      </c>
      <c r="L257" s="23">
        <f>IF(G257="Mix",'Growth Factors'!$O$12,(IF(G257="Oil",'Growth Factors'!$F$12,'Growth Factors'!$L$12)))</f>
        <v>0.23183776999580308</v>
      </c>
      <c r="M257" s="23">
        <f>IF(G257="Mix",'Growth Factors'!$P$12,(IF(G257="Oil",'Growth Factors'!$G$12,'Growth Factors'!$M$12)))</f>
        <v>2.7241294693957304E-2</v>
      </c>
      <c r="N257" s="24" t="str">
        <f>VLOOKUP(A257,'Part 50 Counties'!$A$2:$B$34,2)</f>
        <v>No</v>
      </c>
      <c r="O257" s="25">
        <f>(IF(N257="No",0,(IF(D257="CO2",0,(VLOOKUP(F257,'Rule Reductions'!$C$2:$E$75,2,FALSE))))))</f>
        <v>0</v>
      </c>
      <c r="P257" s="25">
        <f>(IF(N257="No",0,(IF(D257="CO2",0,(VLOOKUP(F257,'Rule Reductions'!$C$2:$E$75,3,FALSE))))))</f>
        <v>0</v>
      </c>
      <c r="Q257" s="22">
        <f t="shared" si="18"/>
        <v>0.77235381665092362</v>
      </c>
      <c r="R257" s="22">
        <f t="shared" si="19"/>
        <v>0.81335720893438701</v>
      </c>
      <c r="S257" s="22">
        <f t="shared" si="20"/>
        <v>0.70192481638731796</v>
      </c>
      <c r="T257" s="22">
        <f t="shared" si="21"/>
        <v>0.79643370191494223</v>
      </c>
      <c r="U257" s="22">
        <f t="shared" si="22"/>
        <v>0.87320145721221509</v>
      </c>
      <c r="V257" s="22">
        <f t="shared" si="23"/>
        <v>0.72817104434002045</v>
      </c>
    </row>
    <row r="258" spans="1:22" x14ac:dyDescent="0.25">
      <c r="A258" s="1" t="s">
        <v>22</v>
      </c>
      <c r="B258" s="1" t="s">
        <v>16</v>
      </c>
      <c r="C258" s="1" t="s">
        <v>18</v>
      </c>
      <c r="D258" s="1" t="s">
        <v>23</v>
      </c>
      <c r="E258" s="2">
        <v>847.49950463010896</v>
      </c>
      <c r="F258" s="1" t="s">
        <v>18</v>
      </c>
      <c r="G258" s="1" t="s">
        <v>101</v>
      </c>
      <c r="H258" s="13">
        <f>IF(G258="Mix",'Growth Factors'!$N$7,(IF(G258="Oil",'Growth Factors'!$E$7,'Growth Factors'!$K$7)))</f>
        <v>8.9570562775409979E-2</v>
      </c>
      <c r="I258" s="23">
        <f>IF(G258="Mix",'Growth Factors'!$O$7,(IF(G258="Oil",'Growth Factors'!$F$7,'Growth Factors'!$L$7)))</f>
        <v>0.14741463403243865</v>
      </c>
      <c r="J258" s="23">
        <f>IF(G258="Mix",'Growth Factors'!$P$7,(IF(G258="Oil",'Growth Factors'!$G$7,'Growth Factors'!$M$7)))</f>
        <v>-9.7846340250338504E-3</v>
      </c>
      <c r="K258" s="23">
        <f>IF(G258="Mix",'Growth Factors'!$N$12,(IF(G258="Oil",'Growth Factors'!$E$12,'Growth Factors'!$K$12)))</f>
        <v>0.12354040091572198</v>
      </c>
      <c r="L258" s="23">
        <f>IF(G258="Mix",'Growth Factors'!$O$12,(IF(G258="Oil",'Growth Factors'!$F$12,'Growth Factors'!$L$12)))</f>
        <v>0.23183776999580308</v>
      </c>
      <c r="M258" s="23">
        <f>IF(G258="Mix",'Growth Factors'!$P$12,(IF(G258="Oil",'Growth Factors'!$G$12,'Growth Factors'!$M$12)))</f>
        <v>2.7241294693957304E-2</v>
      </c>
      <c r="N258" s="24" t="str">
        <f>VLOOKUP(A258,'Part 50 Counties'!$A$2:$B$34,2)</f>
        <v>Yes</v>
      </c>
      <c r="O258" s="25">
        <f>(IF(N258="No",0,(IF(D258="CO2",0,(VLOOKUP(F258,'Rule Reductions'!$C$2:$E$75,2,FALSE))))))</f>
        <v>0</v>
      </c>
      <c r="P258" s="25">
        <f>(IF(N258="No",0,(IF(D258="CO2",0,(VLOOKUP(F258,'Rule Reductions'!$C$2:$E$75,3,FALSE))))))</f>
        <v>0</v>
      </c>
      <c r="Q258" s="22">
        <f t="shared" si="18"/>
        <v>923.41051221170903</v>
      </c>
      <c r="R258" s="22">
        <f t="shared" si="19"/>
        <v>972.43333394782951</v>
      </c>
      <c r="S258" s="22">
        <f t="shared" si="20"/>
        <v>839.20703214090588</v>
      </c>
      <c r="T258" s="22">
        <f t="shared" si="21"/>
        <v>952.19993320798835</v>
      </c>
      <c r="U258" s="22">
        <f t="shared" si="22"/>
        <v>1043.9818998561013</v>
      </c>
      <c r="V258" s="22">
        <f t="shared" si="23"/>
        <v>870.58648838872057</v>
      </c>
    </row>
    <row r="259" spans="1:22" x14ac:dyDescent="0.25">
      <c r="A259" s="1" t="s">
        <v>22</v>
      </c>
      <c r="B259" s="1" t="s">
        <v>16</v>
      </c>
      <c r="C259" s="1" t="s">
        <v>18</v>
      </c>
      <c r="D259" s="1" t="s">
        <v>24</v>
      </c>
      <c r="E259" s="2">
        <v>231.73479872683799</v>
      </c>
      <c r="F259" s="1" t="s">
        <v>18</v>
      </c>
      <c r="G259" s="1" t="s">
        <v>101</v>
      </c>
      <c r="H259" s="13">
        <f>IF(G259="Mix",'Growth Factors'!$N$7,(IF(G259="Oil",'Growth Factors'!$E$7,'Growth Factors'!$K$7)))</f>
        <v>8.9570562775409979E-2</v>
      </c>
      <c r="I259" s="23">
        <f>IF(G259="Mix",'Growth Factors'!$O$7,(IF(G259="Oil",'Growth Factors'!$F$7,'Growth Factors'!$L$7)))</f>
        <v>0.14741463403243865</v>
      </c>
      <c r="J259" s="23">
        <f>IF(G259="Mix",'Growth Factors'!$P$7,(IF(G259="Oil",'Growth Factors'!$G$7,'Growth Factors'!$M$7)))</f>
        <v>-9.7846340250338504E-3</v>
      </c>
      <c r="K259" s="23">
        <f>IF(G259="Mix",'Growth Factors'!$N$12,(IF(G259="Oil",'Growth Factors'!$E$12,'Growth Factors'!$K$12)))</f>
        <v>0.12354040091572198</v>
      </c>
      <c r="L259" s="23">
        <f>IF(G259="Mix",'Growth Factors'!$O$12,(IF(G259="Oil",'Growth Factors'!$F$12,'Growth Factors'!$L$12)))</f>
        <v>0.23183776999580308</v>
      </c>
      <c r="M259" s="23">
        <f>IF(G259="Mix",'Growth Factors'!$P$12,(IF(G259="Oil",'Growth Factors'!$G$12,'Growth Factors'!$M$12)))</f>
        <v>2.7241294693957304E-2</v>
      </c>
      <c r="N259" s="24" t="str">
        <f>VLOOKUP(A259,'Part 50 Counties'!$A$2:$B$34,2)</f>
        <v>Yes</v>
      </c>
      <c r="O259" s="25">
        <f>(IF(N259="No",0,(IF(D259="CO2",0,(VLOOKUP(F259,'Rule Reductions'!$C$2:$E$75,2,FALSE))))))</f>
        <v>0</v>
      </c>
      <c r="P259" s="25">
        <f>(IF(N259="No",0,(IF(D259="CO2",0,(VLOOKUP(F259,'Rule Reductions'!$C$2:$E$75,3,FALSE))))))</f>
        <v>0</v>
      </c>
      <c r="Q259" s="22">
        <f t="shared" ref="Q259:Q322" si="24">+$E259*(1+H259)*(1-$O259)</f>
        <v>252.49141506344722</v>
      </c>
      <c r="R259" s="22">
        <f t="shared" ref="R259:R322" si="25">+$E259*(1+I259)*(1-$O259)</f>
        <v>265.89589927373567</v>
      </c>
      <c r="S259" s="22">
        <f t="shared" ref="S259:S322" si="26">+$E259*(1+J259)*(1-$O259)</f>
        <v>229.467358530431</v>
      </c>
      <c r="T259" s="22">
        <f t="shared" ref="T259:T322" si="27">+$E259*(1+K259)*(1-$P259)</f>
        <v>260.36340866767569</v>
      </c>
      <c r="U259" s="22">
        <f t="shared" ref="U259:U322" si="28">+$E259*(1+L259)*(1-$P259)</f>
        <v>285.45967769409441</v>
      </c>
      <c r="V259" s="22">
        <f t="shared" ref="V259:V322" si="29">+$E259*(1+M259)*(1-$P259)</f>
        <v>238.04755466980066</v>
      </c>
    </row>
    <row r="260" spans="1:22" x14ac:dyDescent="0.25">
      <c r="A260" s="1" t="s">
        <v>22</v>
      </c>
      <c r="B260" s="1" t="s">
        <v>34</v>
      </c>
      <c r="C260" s="1" t="s">
        <v>18</v>
      </c>
      <c r="D260" s="1" t="s">
        <v>23</v>
      </c>
      <c r="E260" s="2">
        <v>3116.91</v>
      </c>
      <c r="F260" s="1" t="s">
        <v>18</v>
      </c>
      <c r="G260" s="1" t="s">
        <v>101</v>
      </c>
      <c r="H260" s="13">
        <f>IF(G260="Mix",'Growth Factors'!$N$7,(IF(G260="Oil",'Growth Factors'!$E$7,'Growth Factors'!$K$7)))</f>
        <v>8.9570562775409979E-2</v>
      </c>
      <c r="I260" s="23">
        <f>IF(G260="Mix",'Growth Factors'!$O$7,(IF(G260="Oil",'Growth Factors'!$F$7,'Growth Factors'!$L$7)))</f>
        <v>0.14741463403243865</v>
      </c>
      <c r="J260" s="23">
        <f>IF(G260="Mix",'Growth Factors'!$P$7,(IF(G260="Oil",'Growth Factors'!$G$7,'Growth Factors'!$M$7)))</f>
        <v>-9.7846340250338504E-3</v>
      </c>
      <c r="K260" s="23">
        <f>IF(G260="Mix",'Growth Factors'!$N$12,(IF(G260="Oil",'Growth Factors'!$E$12,'Growth Factors'!$K$12)))</f>
        <v>0.12354040091572198</v>
      </c>
      <c r="L260" s="23">
        <f>IF(G260="Mix",'Growth Factors'!$O$12,(IF(G260="Oil",'Growth Factors'!$F$12,'Growth Factors'!$L$12)))</f>
        <v>0.23183776999580308</v>
      </c>
      <c r="M260" s="23">
        <f>IF(G260="Mix",'Growth Factors'!$P$12,(IF(G260="Oil",'Growth Factors'!$G$12,'Growth Factors'!$M$12)))</f>
        <v>2.7241294693957304E-2</v>
      </c>
      <c r="N260" s="24" t="str">
        <f>VLOOKUP(A260,'Part 50 Counties'!$A$2:$B$34,2)</f>
        <v>Yes</v>
      </c>
      <c r="O260" s="25">
        <f>(IF(N260="No",0,(IF(D260="CO2",0,(VLOOKUP(F260,'Rule Reductions'!$C$2:$E$75,2,FALSE))))))</f>
        <v>0</v>
      </c>
      <c r="P260" s="25">
        <f>(IF(N260="No",0,(IF(D260="CO2",0,(VLOOKUP(F260,'Rule Reductions'!$C$2:$E$75,3,FALSE))))))</f>
        <v>0</v>
      </c>
      <c r="Q260" s="22">
        <f t="shared" si="24"/>
        <v>3396.0933828203028</v>
      </c>
      <c r="R260" s="22">
        <f t="shared" si="25"/>
        <v>3576.3881469620483</v>
      </c>
      <c r="S260" s="22">
        <f t="shared" si="26"/>
        <v>3086.4121763610315</v>
      </c>
      <c r="T260" s="22">
        <f t="shared" si="27"/>
        <v>3501.9743110182226</v>
      </c>
      <c r="U260" s="22">
        <f t="shared" si="28"/>
        <v>3839.5274636776189</v>
      </c>
      <c r="V260" s="22">
        <f t="shared" si="29"/>
        <v>3201.8186638445422</v>
      </c>
    </row>
    <row r="261" spans="1:22" x14ac:dyDescent="0.25">
      <c r="A261" s="1" t="s">
        <v>22</v>
      </c>
      <c r="B261" s="1" t="s">
        <v>34</v>
      </c>
      <c r="C261" s="1" t="s">
        <v>18</v>
      </c>
      <c r="D261" s="1" t="s">
        <v>24</v>
      </c>
      <c r="E261" s="2">
        <v>134.19999999999999</v>
      </c>
      <c r="F261" s="1" t="s">
        <v>18</v>
      </c>
      <c r="G261" s="1" t="s">
        <v>101</v>
      </c>
      <c r="H261" s="13">
        <f>IF(G261="Mix",'Growth Factors'!$N$7,(IF(G261="Oil",'Growth Factors'!$E$7,'Growth Factors'!$K$7)))</f>
        <v>8.9570562775409979E-2</v>
      </c>
      <c r="I261" s="23">
        <f>IF(G261="Mix",'Growth Factors'!$O$7,(IF(G261="Oil",'Growth Factors'!$F$7,'Growth Factors'!$L$7)))</f>
        <v>0.14741463403243865</v>
      </c>
      <c r="J261" s="23">
        <f>IF(G261="Mix",'Growth Factors'!$P$7,(IF(G261="Oil",'Growth Factors'!$G$7,'Growth Factors'!$M$7)))</f>
        <v>-9.7846340250338504E-3</v>
      </c>
      <c r="K261" s="23">
        <f>IF(G261="Mix",'Growth Factors'!$N$12,(IF(G261="Oil",'Growth Factors'!$E$12,'Growth Factors'!$K$12)))</f>
        <v>0.12354040091572198</v>
      </c>
      <c r="L261" s="23">
        <f>IF(G261="Mix",'Growth Factors'!$O$12,(IF(G261="Oil",'Growth Factors'!$F$12,'Growth Factors'!$L$12)))</f>
        <v>0.23183776999580308</v>
      </c>
      <c r="M261" s="23">
        <f>IF(G261="Mix",'Growth Factors'!$P$12,(IF(G261="Oil",'Growth Factors'!$G$12,'Growth Factors'!$M$12)))</f>
        <v>2.7241294693957304E-2</v>
      </c>
      <c r="N261" s="24" t="str">
        <f>VLOOKUP(A261,'Part 50 Counties'!$A$2:$B$34,2)</f>
        <v>Yes</v>
      </c>
      <c r="O261" s="25">
        <f>(IF(N261="No",0,(IF(D261="CO2",0,(VLOOKUP(F261,'Rule Reductions'!$C$2:$E$75,2,FALSE))))))</f>
        <v>0</v>
      </c>
      <c r="P261" s="25">
        <f>(IF(N261="No",0,(IF(D261="CO2",0,(VLOOKUP(F261,'Rule Reductions'!$C$2:$E$75,3,FALSE))))))</f>
        <v>0</v>
      </c>
      <c r="Q261" s="22">
        <f t="shared" si="24"/>
        <v>146.22036952446001</v>
      </c>
      <c r="R261" s="22">
        <f t="shared" si="25"/>
        <v>153.98304388715326</v>
      </c>
      <c r="S261" s="22">
        <f t="shared" si="26"/>
        <v>132.88690211384045</v>
      </c>
      <c r="T261" s="22">
        <f t="shared" si="27"/>
        <v>150.77912180288988</v>
      </c>
      <c r="U261" s="22">
        <f t="shared" si="28"/>
        <v>165.31262873343678</v>
      </c>
      <c r="V261" s="22">
        <f t="shared" si="29"/>
        <v>137.85578174792906</v>
      </c>
    </row>
    <row r="262" spans="1:22" x14ac:dyDescent="0.25">
      <c r="A262" s="1" t="s">
        <v>22</v>
      </c>
      <c r="B262" s="1" t="s">
        <v>35</v>
      </c>
      <c r="C262" s="1" t="s">
        <v>18</v>
      </c>
      <c r="D262" s="1" t="s">
        <v>23</v>
      </c>
      <c r="E262" s="2">
        <v>152.150253164557</v>
      </c>
      <c r="F262" s="1" t="s">
        <v>18</v>
      </c>
      <c r="G262" s="1" t="s">
        <v>101</v>
      </c>
      <c r="H262" s="13">
        <f>IF(G262="Mix",'Growth Factors'!$N$7,(IF(G262="Oil",'Growth Factors'!$E$7,'Growth Factors'!$K$7)))</f>
        <v>8.9570562775409979E-2</v>
      </c>
      <c r="I262" s="23">
        <f>IF(G262="Mix",'Growth Factors'!$O$7,(IF(G262="Oil",'Growth Factors'!$F$7,'Growth Factors'!$L$7)))</f>
        <v>0.14741463403243865</v>
      </c>
      <c r="J262" s="23">
        <f>IF(G262="Mix",'Growth Factors'!$P$7,(IF(G262="Oil",'Growth Factors'!$G$7,'Growth Factors'!$M$7)))</f>
        <v>-9.7846340250338504E-3</v>
      </c>
      <c r="K262" s="23">
        <f>IF(G262="Mix",'Growth Factors'!$N$12,(IF(G262="Oil",'Growth Factors'!$E$12,'Growth Factors'!$K$12)))</f>
        <v>0.12354040091572198</v>
      </c>
      <c r="L262" s="23">
        <f>IF(G262="Mix",'Growth Factors'!$O$12,(IF(G262="Oil",'Growth Factors'!$F$12,'Growth Factors'!$L$12)))</f>
        <v>0.23183776999580308</v>
      </c>
      <c r="M262" s="23">
        <f>IF(G262="Mix",'Growth Factors'!$P$12,(IF(G262="Oil",'Growth Factors'!$G$12,'Growth Factors'!$M$12)))</f>
        <v>2.7241294693957304E-2</v>
      </c>
      <c r="N262" s="24" t="str">
        <f>VLOOKUP(A262,'Part 50 Counties'!$A$2:$B$34,2)</f>
        <v>Yes</v>
      </c>
      <c r="O262" s="25">
        <f>(IF(N262="No",0,(IF(D262="CO2",0,(VLOOKUP(F262,'Rule Reductions'!$C$2:$E$75,2,FALSE))))))</f>
        <v>0</v>
      </c>
      <c r="P262" s="25">
        <f>(IF(N262="No",0,(IF(D262="CO2",0,(VLOOKUP(F262,'Rule Reductions'!$C$2:$E$75,3,FALSE))))))</f>
        <v>0</v>
      </c>
      <c r="Q262" s="22">
        <f t="shared" si="24"/>
        <v>165.77843696692747</v>
      </c>
      <c r="R262" s="22">
        <f t="shared" si="25"/>
        <v>174.57942705275306</v>
      </c>
      <c r="S262" s="22">
        <f t="shared" si="26"/>
        <v>150.66151862052556</v>
      </c>
      <c r="T262" s="22">
        <f t="shared" si="27"/>
        <v>170.94695643993495</v>
      </c>
      <c r="U262" s="22">
        <f t="shared" si="28"/>
        <v>187.42442856252478</v>
      </c>
      <c r="V262" s="22">
        <f t="shared" si="29"/>
        <v>156.29502304877292</v>
      </c>
    </row>
    <row r="263" spans="1:22" x14ac:dyDescent="0.25">
      <c r="A263" s="1" t="s">
        <v>22</v>
      </c>
      <c r="B263" s="1" t="s">
        <v>35</v>
      </c>
      <c r="C263" s="1" t="s">
        <v>18</v>
      </c>
      <c r="D263" s="1" t="s">
        <v>24</v>
      </c>
      <c r="E263" s="6">
        <v>4.32658227848101</v>
      </c>
      <c r="F263" s="1" t="s">
        <v>18</v>
      </c>
      <c r="G263" s="1" t="s">
        <v>101</v>
      </c>
      <c r="H263" s="13">
        <f>IF(G263="Mix",'Growth Factors'!$N$7,(IF(G263="Oil",'Growth Factors'!$E$7,'Growth Factors'!$K$7)))</f>
        <v>8.9570562775409979E-2</v>
      </c>
      <c r="I263" s="23">
        <f>IF(G263="Mix",'Growth Factors'!$O$7,(IF(G263="Oil",'Growth Factors'!$F$7,'Growth Factors'!$L$7)))</f>
        <v>0.14741463403243865</v>
      </c>
      <c r="J263" s="23">
        <f>IF(G263="Mix",'Growth Factors'!$P$7,(IF(G263="Oil",'Growth Factors'!$G$7,'Growth Factors'!$M$7)))</f>
        <v>-9.7846340250338504E-3</v>
      </c>
      <c r="K263" s="23">
        <f>IF(G263="Mix",'Growth Factors'!$N$12,(IF(G263="Oil",'Growth Factors'!$E$12,'Growth Factors'!$K$12)))</f>
        <v>0.12354040091572198</v>
      </c>
      <c r="L263" s="23">
        <f>IF(G263="Mix",'Growth Factors'!$O$12,(IF(G263="Oil",'Growth Factors'!$F$12,'Growth Factors'!$L$12)))</f>
        <v>0.23183776999580308</v>
      </c>
      <c r="M263" s="23">
        <f>IF(G263="Mix",'Growth Factors'!$P$12,(IF(G263="Oil",'Growth Factors'!$G$12,'Growth Factors'!$M$12)))</f>
        <v>2.7241294693957304E-2</v>
      </c>
      <c r="N263" s="24" t="str">
        <f>VLOOKUP(A263,'Part 50 Counties'!$A$2:$B$34,2)</f>
        <v>Yes</v>
      </c>
      <c r="O263" s="25">
        <f>(IF(N263="No",0,(IF(D263="CO2",0,(VLOOKUP(F263,'Rule Reductions'!$C$2:$E$75,2,FALSE))))))</f>
        <v>0</v>
      </c>
      <c r="P263" s="25">
        <f>(IF(N263="No",0,(IF(D263="CO2",0,(VLOOKUP(F263,'Rule Reductions'!$C$2:$E$75,3,FALSE))))))</f>
        <v>0</v>
      </c>
      <c r="Q263" s="22">
        <f t="shared" si="24"/>
        <v>4.7141166880586693</v>
      </c>
      <c r="R263" s="22">
        <f t="shared" si="25"/>
        <v>4.9643838216745229</v>
      </c>
      <c r="S263" s="22">
        <f t="shared" si="26"/>
        <v>4.2842482543068767</v>
      </c>
      <c r="T263" s="22">
        <f t="shared" si="27"/>
        <v>4.8610899877594118</v>
      </c>
      <c r="U263" s="22">
        <f t="shared" si="28"/>
        <v>5.3296474656274082</v>
      </c>
      <c r="V263" s="22">
        <f t="shared" si="29"/>
        <v>4.4444439813467644</v>
      </c>
    </row>
    <row r="264" spans="1:22" x14ac:dyDescent="0.25">
      <c r="A264" s="1" t="s">
        <v>44</v>
      </c>
      <c r="B264" s="1" t="s">
        <v>16</v>
      </c>
      <c r="C264" s="1" t="s">
        <v>18</v>
      </c>
      <c r="D264" s="1" t="s">
        <v>23</v>
      </c>
      <c r="E264" s="2">
        <v>11.7855780662937</v>
      </c>
      <c r="F264" s="1" t="s">
        <v>18</v>
      </c>
      <c r="G264" s="1" t="s">
        <v>101</v>
      </c>
      <c r="H264" s="13">
        <f>IF(G264="Mix",'Growth Factors'!$N$7,(IF(G264="Oil",'Growth Factors'!$E$7,'Growth Factors'!$K$7)))</f>
        <v>8.9570562775409979E-2</v>
      </c>
      <c r="I264" s="23">
        <f>IF(G264="Mix",'Growth Factors'!$O$7,(IF(G264="Oil",'Growth Factors'!$F$7,'Growth Factors'!$L$7)))</f>
        <v>0.14741463403243865</v>
      </c>
      <c r="J264" s="23">
        <f>IF(G264="Mix",'Growth Factors'!$P$7,(IF(G264="Oil",'Growth Factors'!$G$7,'Growth Factors'!$M$7)))</f>
        <v>-9.7846340250338504E-3</v>
      </c>
      <c r="K264" s="23">
        <f>IF(G264="Mix",'Growth Factors'!$N$12,(IF(G264="Oil",'Growth Factors'!$E$12,'Growth Factors'!$K$12)))</f>
        <v>0.12354040091572198</v>
      </c>
      <c r="L264" s="23">
        <f>IF(G264="Mix",'Growth Factors'!$O$12,(IF(G264="Oil",'Growth Factors'!$F$12,'Growth Factors'!$L$12)))</f>
        <v>0.23183776999580308</v>
      </c>
      <c r="M264" s="23">
        <f>IF(G264="Mix",'Growth Factors'!$P$12,(IF(G264="Oil",'Growth Factors'!$G$12,'Growth Factors'!$M$12)))</f>
        <v>2.7241294693957304E-2</v>
      </c>
      <c r="N264" s="24" t="str">
        <f>VLOOKUP(A264,'Part 50 Counties'!$A$2:$B$34,2)</f>
        <v>Yes</v>
      </c>
      <c r="O264" s="25">
        <f>(IF(N264="No",0,(IF(D264="CO2",0,(VLOOKUP(F264,'Rule Reductions'!$C$2:$E$75,2,FALSE))))))</f>
        <v>0</v>
      </c>
      <c r="P264" s="25">
        <f>(IF(N264="No",0,(IF(D264="CO2",0,(VLOOKUP(F264,'Rule Reductions'!$C$2:$E$75,3,FALSE))))))</f>
        <v>0</v>
      </c>
      <c r="Q264" s="22">
        <f t="shared" si="24"/>
        <v>12.841218926325155</v>
      </c>
      <c r="R264" s="22">
        <f t="shared" si="25"/>
        <v>13.522944743797122</v>
      </c>
      <c r="S264" s="22">
        <f t="shared" si="26"/>
        <v>11.67026049814155</v>
      </c>
      <c r="T264" s="22">
        <f t="shared" si="27"/>
        <v>13.241573105627163</v>
      </c>
      <c r="U264" s="22">
        <f t="shared" si="28"/>
        <v>14.517920203294683</v>
      </c>
      <c r="V264" s="22">
        <f t="shared" si="29"/>
        <v>12.106632471536246</v>
      </c>
    </row>
    <row r="265" spans="1:22" x14ac:dyDescent="0.25">
      <c r="A265" s="1" t="s">
        <v>44</v>
      </c>
      <c r="B265" s="1" t="s">
        <v>16</v>
      </c>
      <c r="C265" s="1" t="s">
        <v>18</v>
      </c>
      <c r="D265" s="1" t="s">
        <v>24</v>
      </c>
      <c r="E265" s="6">
        <v>3.1687864136180202</v>
      </c>
      <c r="F265" s="1" t="s">
        <v>18</v>
      </c>
      <c r="G265" s="1" t="s">
        <v>101</v>
      </c>
      <c r="H265" s="13">
        <f>IF(G265="Mix",'Growth Factors'!$N$7,(IF(G265="Oil",'Growth Factors'!$E$7,'Growth Factors'!$K$7)))</f>
        <v>8.9570562775409979E-2</v>
      </c>
      <c r="I265" s="23">
        <f>IF(G265="Mix",'Growth Factors'!$O$7,(IF(G265="Oil",'Growth Factors'!$F$7,'Growth Factors'!$L$7)))</f>
        <v>0.14741463403243865</v>
      </c>
      <c r="J265" s="23">
        <f>IF(G265="Mix",'Growth Factors'!$P$7,(IF(G265="Oil",'Growth Factors'!$G$7,'Growth Factors'!$M$7)))</f>
        <v>-9.7846340250338504E-3</v>
      </c>
      <c r="K265" s="23">
        <f>IF(G265="Mix",'Growth Factors'!$N$12,(IF(G265="Oil",'Growth Factors'!$E$12,'Growth Factors'!$K$12)))</f>
        <v>0.12354040091572198</v>
      </c>
      <c r="L265" s="23">
        <f>IF(G265="Mix",'Growth Factors'!$O$12,(IF(G265="Oil",'Growth Factors'!$F$12,'Growth Factors'!$L$12)))</f>
        <v>0.23183776999580308</v>
      </c>
      <c r="M265" s="23">
        <f>IF(G265="Mix",'Growth Factors'!$P$12,(IF(G265="Oil",'Growth Factors'!$G$12,'Growth Factors'!$M$12)))</f>
        <v>2.7241294693957304E-2</v>
      </c>
      <c r="N265" s="24" t="str">
        <f>VLOOKUP(A265,'Part 50 Counties'!$A$2:$B$34,2)</f>
        <v>Yes</v>
      </c>
      <c r="O265" s="25">
        <f>(IF(N265="No",0,(IF(D265="CO2",0,(VLOOKUP(F265,'Rule Reductions'!$C$2:$E$75,2,FALSE))))))</f>
        <v>0</v>
      </c>
      <c r="P265" s="25">
        <f>(IF(N265="No",0,(IF(D265="CO2",0,(VLOOKUP(F265,'Rule Reductions'!$C$2:$E$75,3,FALSE))))))</f>
        <v>0</v>
      </c>
      <c r="Q265" s="22">
        <f t="shared" si="24"/>
        <v>3.4526163960008591</v>
      </c>
      <c r="R265" s="22">
        <f t="shared" si="25"/>
        <v>3.6359119031084846</v>
      </c>
      <c r="S265" s="22">
        <f t="shared" si="26"/>
        <v>3.1377809982572682</v>
      </c>
      <c r="T265" s="22">
        <f t="shared" si="27"/>
        <v>3.560259557572683</v>
      </c>
      <c r="U265" s="22">
        <f t="shared" si="28"/>
        <v>3.9034307893442208</v>
      </c>
      <c r="V265" s="22">
        <f t="shared" si="29"/>
        <v>3.2551082581335966</v>
      </c>
    </row>
    <row r="266" spans="1:22" x14ac:dyDescent="0.25">
      <c r="A266" s="1" t="s">
        <v>44</v>
      </c>
      <c r="B266" s="1" t="s">
        <v>35</v>
      </c>
      <c r="C266" s="1" t="s">
        <v>18</v>
      </c>
      <c r="D266" s="1" t="s">
        <v>23</v>
      </c>
      <c r="E266" s="2">
        <v>111.120379746835</v>
      </c>
      <c r="F266" s="1" t="s">
        <v>18</v>
      </c>
      <c r="G266" s="1" t="s">
        <v>101</v>
      </c>
      <c r="H266" s="13">
        <f>IF(G266="Mix",'Growth Factors'!$N$7,(IF(G266="Oil",'Growth Factors'!$E$7,'Growth Factors'!$K$7)))</f>
        <v>8.9570562775409979E-2</v>
      </c>
      <c r="I266" s="23">
        <f>IF(G266="Mix",'Growth Factors'!$O$7,(IF(G266="Oil",'Growth Factors'!$F$7,'Growth Factors'!$L$7)))</f>
        <v>0.14741463403243865</v>
      </c>
      <c r="J266" s="23">
        <f>IF(G266="Mix",'Growth Factors'!$P$7,(IF(G266="Oil",'Growth Factors'!$G$7,'Growth Factors'!$M$7)))</f>
        <v>-9.7846340250338504E-3</v>
      </c>
      <c r="K266" s="23">
        <f>IF(G266="Mix",'Growth Factors'!$N$12,(IF(G266="Oil",'Growth Factors'!$E$12,'Growth Factors'!$K$12)))</f>
        <v>0.12354040091572198</v>
      </c>
      <c r="L266" s="23">
        <f>IF(G266="Mix",'Growth Factors'!$O$12,(IF(G266="Oil",'Growth Factors'!$F$12,'Growth Factors'!$L$12)))</f>
        <v>0.23183776999580308</v>
      </c>
      <c r="M266" s="23">
        <f>IF(G266="Mix",'Growth Factors'!$P$12,(IF(G266="Oil",'Growth Factors'!$G$12,'Growth Factors'!$M$12)))</f>
        <v>2.7241294693957304E-2</v>
      </c>
      <c r="N266" s="24" t="str">
        <f>VLOOKUP(A266,'Part 50 Counties'!$A$2:$B$34,2)</f>
        <v>Yes</v>
      </c>
      <c r="O266" s="25">
        <f>(IF(N266="No",0,(IF(D266="CO2",0,(VLOOKUP(F266,'Rule Reductions'!$C$2:$E$75,2,FALSE))))))</f>
        <v>0</v>
      </c>
      <c r="P266" s="25">
        <f>(IF(N266="No",0,(IF(D266="CO2",0,(VLOOKUP(F266,'Rule Reductions'!$C$2:$E$75,3,FALSE))))))</f>
        <v>0</v>
      </c>
      <c r="Q266" s="22">
        <f t="shared" si="24"/>
        <v>121.07349469657628</v>
      </c>
      <c r="R266" s="22">
        <f t="shared" si="25"/>
        <v>127.50114986076029</v>
      </c>
      <c r="S266" s="22">
        <f t="shared" si="26"/>
        <v>110.03310749828944</v>
      </c>
      <c r="T266" s="22">
        <f t="shared" si="27"/>
        <v>124.84823601066627</v>
      </c>
      <c r="U266" s="22">
        <f t="shared" si="28"/>
        <v>136.88228078842803</v>
      </c>
      <c r="V266" s="22">
        <f t="shared" si="29"/>
        <v>114.14744275802298</v>
      </c>
    </row>
    <row r="267" spans="1:22" x14ac:dyDescent="0.25">
      <c r="A267" s="1" t="s">
        <v>44</v>
      </c>
      <c r="B267" s="1" t="s">
        <v>35</v>
      </c>
      <c r="C267" s="1" t="s">
        <v>18</v>
      </c>
      <c r="D267" s="1" t="s">
        <v>24</v>
      </c>
      <c r="E267" s="6">
        <v>3.18987341772152</v>
      </c>
      <c r="F267" s="1" t="s">
        <v>18</v>
      </c>
      <c r="G267" s="1" t="s">
        <v>101</v>
      </c>
      <c r="H267" s="13">
        <f>IF(G267="Mix",'Growth Factors'!$N$7,(IF(G267="Oil",'Growth Factors'!$E$7,'Growth Factors'!$K$7)))</f>
        <v>8.9570562775409979E-2</v>
      </c>
      <c r="I267" s="23">
        <f>IF(G267="Mix",'Growth Factors'!$O$7,(IF(G267="Oil",'Growth Factors'!$F$7,'Growth Factors'!$L$7)))</f>
        <v>0.14741463403243865</v>
      </c>
      <c r="J267" s="23">
        <f>IF(G267="Mix",'Growth Factors'!$P$7,(IF(G267="Oil",'Growth Factors'!$G$7,'Growth Factors'!$M$7)))</f>
        <v>-9.7846340250338504E-3</v>
      </c>
      <c r="K267" s="23">
        <f>IF(G267="Mix",'Growth Factors'!$N$12,(IF(G267="Oil",'Growth Factors'!$E$12,'Growth Factors'!$K$12)))</f>
        <v>0.12354040091572198</v>
      </c>
      <c r="L267" s="23">
        <f>IF(G267="Mix",'Growth Factors'!$O$12,(IF(G267="Oil",'Growth Factors'!$F$12,'Growth Factors'!$L$12)))</f>
        <v>0.23183776999580308</v>
      </c>
      <c r="M267" s="23">
        <f>IF(G267="Mix",'Growth Factors'!$P$12,(IF(G267="Oil",'Growth Factors'!$G$12,'Growth Factors'!$M$12)))</f>
        <v>2.7241294693957304E-2</v>
      </c>
      <c r="N267" s="24" t="str">
        <f>VLOOKUP(A267,'Part 50 Counties'!$A$2:$B$34,2)</f>
        <v>Yes</v>
      </c>
      <c r="O267" s="25">
        <f>(IF(N267="No",0,(IF(D267="CO2",0,(VLOOKUP(F267,'Rule Reductions'!$C$2:$E$75,2,FALSE))))))</f>
        <v>0</v>
      </c>
      <c r="P267" s="25">
        <f>(IF(N267="No",0,(IF(D267="CO2",0,(VLOOKUP(F267,'Rule Reductions'!$C$2:$E$75,3,FALSE))))))</f>
        <v>0</v>
      </c>
      <c r="Q267" s="22">
        <f t="shared" si="24"/>
        <v>3.4755921749291572</v>
      </c>
      <c r="R267" s="22">
        <f t="shared" si="25"/>
        <v>3.6601074402047424</v>
      </c>
      <c r="S267" s="22">
        <f t="shared" si="26"/>
        <v>3.1586616737429312</v>
      </c>
      <c r="T267" s="22">
        <f t="shared" si="27"/>
        <v>3.5839516586172406</v>
      </c>
      <c r="U267" s="22">
        <f t="shared" si="28"/>
        <v>3.9294065574549686</v>
      </c>
      <c r="V267" s="22">
        <f t="shared" si="29"/>
        <v>3.2767696995300928</v>
      </c>
    </row>
    <row r="268" spans="1:22" x14ac:dyDescent="0.25">
      <c r="A268" s="1" t="s">
        <v>67</v>
      </c>
      <c r="B268" s="1" t="s">
        <v>35</v>
      </c>
      <c r="C268" s="1" t="s">
        <v>18</v>
      </c>
      <c r="D268" s="1" t="s">
        <v>23</v>
      </c>
      <c r="E268" s="2">
        <v>33.979999999999997</v>
      </c>
      <c r="F268" s="1" t="s">
        <v>18</v>
      </c>
      <c r="G268" s="1" t="s">
        <v>101</v>
      </c>
      <c r="H268" s="13">
        <f>IF(G268="Mix",'Growth Factors'!$N$7,(IF(G268="Oil",'Growth Factors'!$E$7,'Growth Factors'!$K$7)))</f>
        <v>8.9570562775409979E-2</v>
      </c>
      <c r="I268" s="23">
        <f>IF(G268="Mix",'Growth Factors'!$O$7,(IF(G268="Oil",'Growth Factors'!$F$7,'Growth Factors'!$L$7)))</f>
        <v>0.14741463403243865</v>
      </c>
      <c r="J268" s="23">
        <f>IF(G268="Mix",'Growth Factors'!$P$7,(IF(G268="Oil",'Growth Factors'!$G$7,'Growth Factors'!$M$7)))</f>
        <v>-9.7846340250338504E-3</v>
      </c>
      <c r="K268" s="23">
        <f>IF(G268="Mix",'Growth Factors'!$N$12,(IF(G268="Oil",'Growth Factors'!$E$12,'Growth Factors'!$K$12)))</f>
        <v>0.12354040091572198</v>
      </c>
      <c r="L268" s="23">
        <f>IF(G268="Mix",'Growth Factors'!$O$12,(IF(G268="Oil",'Growth Factors'!$F$12,'Growth Factors'!$L$12)))</f>
        <v>0.23183776999580308</v>
      </c>
      <c r="M268" s="23">
        <f>IF(G268="Mix",'Growth Factors'!$P$12,(IF(G268="Oil",'Growth Factors'!$G$12,'Growth Factors'!$M$12)))</f>
        <v>2.7241294693957304E-2</v>
      </c>
      <c r="N268" s="24" t="str">
        <f>VLOOKUP(A268,'Part 50 Counties'!$A$2:$B$34,2)</f>
        <v>No</v>
      </c>
      <c r="O268" s="25">
        <f>(IF(N268="No",0,(IF(D268="CO2",0,(VLOOKUP(F268,'Rule Reductions'!$C$2:$E$75,2,FALSE))))))</f>
        <v>0</v>
      </c>
      <c r="P268" s="25">
        <f>(IF(N268="No",0,(IF(D268="CO2",0,(VLOOKUP(F268,'Rule Reductions'!$C$2:$E$75,3,FALSE))))))</f>
        <v>0</v>
      </c>
      <c r="Q268" s="22">
        <f t="shared" si="24"/>
        <v>37.023607723108427</v>
      </c>
      <c r="R268" s="22">
        <f t="shared" si="25"/>
        <v>38.989149264422267</v>
      </c>
      <c r="S268" s="22">
        <f t="shared" si="26"/>
        <v>33.647518135829351</v>
      </c>
      <c r="T268" s="22">
        <f t="shared" si="27"/>
        <v>38.177902823116227</v>
      </c>
      <c r="U268" s="22">
        <f t="shared" si="28"/>
        <v>41.85784742445739</v>
      </c>
      <c r="V268" s="22">
        <f t="shared" si="29"/>
        <v>34.905659193700664</v>
      </c>
    </row>
    <row r="269" spans="1:22" x14ac:dyDescent="0.25">
      <c r="A269" s="1" t="s">
        <v>67</v>
      </c>
      <c r="B269" s="1" t="s">
        <v>35</v>
      </c>
      <c r="C269" s="1" t="s">
        <v>18</v>
      </c>
      <c r="D269" s="1" t="s">
        <v>24</v>
      </c>
      <c r="E269" s="6">
        <v>1</v>
      </c>
      <c r="F269" s="1" t="s">
        <v>18</v>
      </c>
      <c r="G269" s="1" t="s">
        <v>101</v>
      </c>
      <c r="H269" s="13">
        <f>IF(G269="Mix",'Growth Factors'!$N$7,(IF(G269="Oil",'Growth Factors'!$E$7,'Growth Factors'!$K$7)))</f>
        <v>8.9570562775409979E-2</v>
      </c>
      <c r="I269" s="23">
        <f>IF(G269="Mix",'Growth Factors'!$O$7,(IF(G269="Oil",'Growth Factors'!$F$7,'Growth Factors'!$L$7)))</f>
        <v>0.14741463403243865</v>
      </c>
      <c r="J269" s="23">
        <f>IF(G269="Mix",'Growth Factors'!$P$7,(IF(G269="Oil",'Growth Factors'!$G$7,'Growth Factors'!$M$7)))</f>
        <v>-9.7846340250338504E-3</v>
      </c>
      <c r="K269" s="23">
        <f>IF(G269="Mix",'Growth Factors'!$N$12,(IF(G269="Oil",'Growth Factors'!$E$12,'Growth Factors'!$K$12)))</f>
        <v>0.12354040091572198</v>
      </c>
      <c r="L269" s="23">
        <f>IF(G269="Mix",'Growth Factors'!$O$12,(IF(G269="Oil",'Growth Factors'!$F$12,'Growth Factors'!$L$12)))</f>
        <v>0.23183776999580308</v>
      </c>
      <c r="M269" s="23">
        <f>IF(G269="Mix",'Growth Factors'!$P$12,(IF(G269="Oil",'Growth Factors'!$G$12,'Growth Factors'!$M$12)))</f>
        <v>2.7241294693957304E-2</v>
      </c>
      <c r="N269" s="24" t="str">
        <f>VLOOKUP(A269,'Part 50 Counties'!$A$2:$B$34,2)</f>
        <v>No</v>
      </c>
      <c r="O269" s="25">
        <f>(IF(N269="No",0,(IF(D269="CO2",0,(VLOOKUP(F269,'Rule Reductions'!$C$2:$E$75,2,FALSE))))))</f>
        <v>0</v>
      </c>
      <c r="P269" s="25">
        <f>(IF(N269="No",0,(IF(D269="CO2",0,(VLOOKUP(F269,'Rule Reductions'!$C$2:$E$75,3,FALSE))))))</f>
        <v>0</v>
      </c>
      <c r="Q269" s="22">
        <f t="shared" si="24"/>
        <v>1.08957056277541</v>
      </c>
      <c r="R269" s="22">
        <f t="shared" si="25"/>
        <v>1.1474146340324387</v>
      </c>
      <c r="S269" s="22">
        <f t="shared" si="26"/>
        <v>0.99021536597496618</v>
      </c>
      <c r="T269" s="22">
        <f t="shared" si="27"/>
        <v>1.1235404009157219</v>
      </c>
      <c r="U269" s="22">
        <f t="shared" si="28"/>
        <v>1.2318377699958032</v>
      </c>
      <c r="V269" s="22">
        <f t="shared" si="29"/>
        <v>1.0272412946939573</v>
      </c>
    </row>
    <row r="270" spans="1:22" x14ac:dyDescent="0.25">
      <c r="A270" s="1" t="s">
        <v>70</v>
      </c>
      <c r="B270" s="1" t="s">
        <v>35</v>
      </c>
      <c r="C270" s="1" t="s">
        <v>18</v>
      </c>
      <c r="D270" s="1" t="s">
        <v>23</v>
      </c>
      <c r="E270" s="2">
        <v>37.549999999999997</v>
      </c>
      <c r="F270" s="1" t="s">
        <v>18</v>
      </c>
      <c r="G270" s="1" t="s">
        <v>101</v>
      </c>
      <c r="H270" s="13">
        <f>IF(G270="Mix",'Growth Factors'!$N$7,(IF(G270="Oil",'Growth Factors'!$E$7,'Growth Factors'!$K$7)))</f>
        <v>8.9570562775409979E-2</v>
      </c>
      <c r="I270" s="23">
        <f>IF(G270="Mix",'Growth Factors'!$O$7,(IF(G270="Oil",'Growth Factors'!$F$7,'Growth Factors'!$L$7)))</f>
        <v>0.14741463403243865</v>
      </c>
      <c r="J270" s="23">
        <f>IF(G270="Mix",'Growth Factors'!$P$7,(IF(G270="Oil",'Growth Factors'!$G$7,'Growth Factors'!$M$7)))</f>
        <v>-9.7846340250338504E-3</v>
      </c>
      <c r="K270" s="23">
        <f>IF(G270="Mix",'Growth Factors'!$N$12,(IF(G270="Oil",'Growth Factors'!$E$12,'Growth Factors'!$K$12)))</f>
        <v>0.12354040091572198</v>
      </c>
      <c r="L270" s="23">
        <f>IF(G270="Mix",'Growth Factors'!$O$12,(IF(G270="Oil",'Growth Factors'!$F$12,'Growth Factors'!$L$12)))</f>
        <v>0.23183776999580308</v>
      </c>
      <c r="M270" s="23">
        <f>IF(G270="Mix",'Growth Factors'!$P$12,(IF(G270="Oil",'Growth Factors'!$G$12,'Growth Factors'!$M$12)))</f>
        <v>2.7241294693957304E-2</v>
      </c>
      <c r="N270" s="24" t="str">
        <f>VLOOKUP(A270,'Part 50 Counties'!$A$2:$B$34,2)</f>
        <v>Yes</v>
      </c>
      <c r="O270" s="25">
        <f>(IF(N270="No",0,(IF(D270="CO2",0,(VLOOKUP(F270,'Rule Reductions'!$C$2:$E$75,2,FALSE))))))</f>
        <v>0</v>
      </c>
      <c r="P270" s="25">
        <f>(IF(N270="No",0,(IF(D270="CO2",0,(VLOOKUP(F270,'Rule Reductions'!$C$2:$E$75,3,FALSE))))))</f>
        <v>0</v>
      </c>
      <c r="Q270" s="22">
        <f t="shared" si="24"/>
        <v>40.913374632216644</v>
      </c>
      <c r="R270" s="22">
        <f t="shared" si="25"/>
        <v>43.085419507918068</v>
      </c>
      <c r="S270" s="22">
        <f t="shared" si="26"/>
        <v>37.18258699235998</v>
      </c>
      <c r="T270" s="22">
        <f t="shared" si="27"/>
        <v>42.188942054385357</v>
      </c>
      <c r="U270" s="22">
        <f t="shared" si="28"/>
        <v>46.255508263342406</v>
      </c>
      <c r="V270" s="22">
        <f t="shared" si="29"/>
        <v>38.572910615758097</v>
      </c>
    </row>
    <row r="271" spans="1:22" x14ac:dyDescent="0.25">
      <c r="A271" s="1" t="s">
        <v>70</v>
      </c>
      <c r="B271" s="1" t="s">
        <v>35</v>
      </c>
      <c r="C271" s="1" t="s">
        <v>18</v>
      </c>
      <c r="D271" s="1" t="s">
        <v>24</v>
      </c>
      <c r="E271" s="6">
        <v>1.1000000000000001</v>
      </c>
      <c r="F271" s="1" t="s">
        <v>18</v>
      </c>
      <c r="G271" s="1" t="s">
        <v>101</v>
      </c>
      <c r="H271" s="13">
        <f>IF(G271="Mix",'Growth Factors'!$N$7,(IF(G271="Oil",'Growth Factors'!$E$7,'Growth Factors'!$K$7)))</f>
        <v>8.9570562775409979E-2</v>
      </c>
      <c r="I271" s="23">
        <f>IF(G271="Mix",'Growth Factors'!$O$7,(IF(G271="Oil",'Growth Factors'!$F$7,'Growth Factors'!$L$7)))</f>
        <v>0.14741463403243865</v>
      </c>
      <c r="J271" s="23">
        <f>IF(G271="Mix",'Growth Factors'!$P$7,(IF(G271="Oil",'Growth Factors'!$G$7,'Growth Factors'!$M$7)))</f>
        <v>-9.7846340250338504E-3</v>
      </c>
      <c r="K271" s="23">
        <f>IF(G271="Mix",'Growth Factors'!$N$12,(IF(G271="Oil",'Growth Factors'!$E$12,'Growth Factors'!$K$12)))</f>
        <v>0.12354040091572198</v>
      </c>
      <c r="L271" s="23">
        <f>IF(G271="Mix",'Growth Factors'!$O$12,(IF(G271="Oil",'Growth Factors'!$F$12,'Growth Factors'!$L$12)))</f>
        <v>0.23183776999580308</v>
      </c>
      <c r="M271" s="23">
        <f>IF(G271="Mix",'Growth Factors'!$P$12,(IF(G271="Oil",'Growth Factors'!$G$12,'Growth Factors'!$M$12)))</f>
        <v>2.7241294693957304E-2</v>
      </c>
      <c r="N271" s="24" t="str">
        <f>VLOOKUP(A271,'Part 50 Counties'!$A$2:$B$34,2)</f>
        <v>Yes</v>
      </c>
      <c r="O271" s="25">
        <f>(IF(N271="No",0,(IF(D271="CO2",0,(VLOOKUP(F271,'Rule Reductions'!$C$2:$E$75,2,FALSE))))))</f>
        <v>0</v>
      </c>
      <c r="P271" s="25">
        <f>(IF(N271="No",0,(IF(D271="CO2",0,(VLOOKUP(F271,'Rule Reductions'!$C$2:$E$75,3,FALSE))))))</f>
        <v>0</v>
      </c>
      <c r="Q271" s="22">
        <f t="shared" si="24"/>
        <v>1.198527619052951</v>
      </c>
      <c r="R271" s="22">
        <f t="shared" si="25"/>
        <v>1.2621560974356827</v>
      </c>
      <c r="S271" s="22">
        <f t="shared" si="26"/>
        <v>1.0892369025724629</v>
      </c>
      <c r="T271" s="22">
        <f t="shared" si="27"/>
        <v>1.2358944410072943</v>
      </c>
      <c r="U271" s="22">
        <f t="shared" si="28"/>
        <v>1.3550215469953837</v>
      </c>
      <c r="V271" s="22">
        <f t="shared" si="29"/>
        <v>1.1299654241633532</v>
      </c>
    </row>
    <row r="272" spans="1:22" x14ac:dyDescent="0.25">
      <c r="A272" s="1" t="s">
        <v>39</v>
      </c>
      <c r="B272" s="1" t="s">
        <v>16</v>
      </c>
      <c r="C272" s="1" t="s">
        <v>17</v>
      </c>
      <c r="D272" s="1" t="s">
        <v>23</v>
      </c>
      <c r="E272" s="2">
        <v>77.293125000000003</v>
      </c>
      <c r="F272" s="1" t="s">
        <v>17</v>
      </c>
      <c r="G272" s="1" t="s">
        <v>100</v>
      </c>
      <c r="H272" s="13">
        <f>IF(G272="Mix",'Growth Factors'!$N$7,(IF(G272="Oil",'Growth Factors'!$E$7,'Growth Factors'!$K$7)))</f>
        <v>0.12321919048916015</v>
      </c>
      <c r="I272" s="23">
        <f>IF(G272="Mix",'Growth Factors'!$O$7,(IF(G272="Oil",'Growth Factors'!$F$7,'Growth Factors'!$L$7)))</f>
        <v>0.28844315001838977</v>
      </c>
      <c r="J272" s="23">
        <f>IF(G272="Mix",'Growth Factors'!$P$7,(IF(G272="Oil",'Growth Factors'!$G$7,'Growth Factors'!$M$7)))</f>
        <v>-5.5772089494429255E-4</v>
      </c>
      <c r="K272" s="23">
        <f>IF(G272="Mix",'Growth Factors'!$N$12,(IF(G272="Oil",'Growth Factors'!$E$12,'Growth Factors'!$K$12)))</f>
        <v>0.15067268446583987</v>
      </c>
      <c r="L272" s="23">
        <f>IF(G272="Mix",'Growth Factors'!$O$12,(IF(G272="Oil",'Growth Factors'!$F$12,'Growth Factors'!$L$12)))</f>
        <v>0.41821082914081459</v>
      </c>
      <c r="M272" s="23">
        <f>IF(G272="Mix",'Growth Factors'!$P$12,(IF(G272="Oil",'Growth Factors'!$G$12,'Growth Factors'!$M$12)))</f>
        <v>6.2059761281023675E-3</v>
      </c>
      <c r="N272" s="24" t="str">
        <f>VLOOKUP(A272,'Part 50 Counties'!$A$2:$B$34,2)</f>
        <v>Yes</v>
      </c>
      <c r="O272" s="25">
        <f>(IF(N272="No",0,(IF(D272="CO2",0,(VLOOKUP(F272,'Rule Reductions'!$C$2:$E$75,2,FALSE))))))</f>
        <v>0.75119553240227843</v>
      </c>
      <c r="P272" s="25">
        <f>(IF(N272="No",0,(IF(D272="CO2",0,(VLOOKUP(F272,'Rule Reductions'!$C$2:$E$75,3,FALSE))))))</f>
        <v>0.75119553240227843</v>
      </c>
      <c r="Q272" s="22">
        <f t="shared" si="24"/>
        <v>21.600487641641198</v>
      </c>
      <c r="R272" s="22">
        <f t="shared" si="25"/>
        <v>24.777888923718553</v>
      </c>
      <c r="S272" s="22">
        <f t="shared" si="26"/>
        <v>19.220149353876987</v>
      </c>
      <c r="T272" s="22">
        <f t="shared" si="27"/>
        <v>22.128442347529798</v>
      </c>
      <c r="U272" s="22">
        <f t="shared" si="28"/>
        <v>27.273434915901678</v>
      </c>
      <c r="V272" s="22">
        <f t="shared" si="29"/>
        <v>19.35022116461101</v>
      </c>
    </row>
    <row r="273" spans="1:22" x14ac:dyDescent="0.25">
      <c r="A273" s="1" t="s">
        <v>39</v>
      </c>
      <c r="B273" s="1" t="s">
        <v>16</v>
      </c>
      <c r="C273" s="1" t="s">
        <v>17</v>
      </c>
      <c r="D273" s="1" t="s">
        <v>24</v>
      </c>
      <c r="E273" s="6">
        <v>1.6424934939947</v>
      </c>
      <c r="F273" s="1" t="s">
        <v>17</v>
      </c>
      <c r="G273" s="1" t="s">
        <v>100</v>
      </c>
      <c r="H273" s="13">
        <f>IF(G273="Mix",'Growth Factors'!$N$7,(IF(G273="Oil",'Growth Factors'!$E$7,'Growth Factors'!$K$7)))</f>
        <v>0.12321919048916015</v>
      </c>
      <c r="I273" s="23">
        <f>IF(G273="Mix",'Growth Factors'!$O$7,(IF(G273="Oil",'Growth Factors'!$F$7,'Growth Factors'!$L$7)))</f>
        <v>0.28844315001838977</v>
      </c>
      <c r="J273" s="23">
        <f>IF(G273="Mix",'Growth Factors'!$P$7,(IF(G273="Oil",'Growth Factors'!$G$7,'Growth Factors'!$M$7)))</f>
        <v>-5.5772089494429255E-4</v>
      </c>
      <c r="K273" s="23">
        <f>IF(G273="Mix",'Growth Factors'!$N$12,(IF(G273="Oil",'Growth Factors'!$E$12,'Growth Factors'!$K$12)))</f>
        <v>0.15067268446583987</v>
      </c>
      <c r="L273" s="23">
        <f>IF(G273="Mix",'Growth Factors'!$O$12,(IF(G273="Oil",'Growth Factors'!$F$12,'Growth Factors'!$L$12)))</f>
        <v>0.41821082914081459</v>
      </c>
      <c r="M273" s="23">
        <f>IF(G273="Mix",'Growth Factors'!$P$12,(IF(G273="Oil",'Growth Factors'!$G$12,'Growth Factors'!$M$12)))</f>
        <v>6.2059761281023675E-3</v>
      </c>
      <c r="N273" s="24" t="str">
        <f>VLOOKUP(A273,'Part 50 Counties'!$A$2:$B$34,2)</f>
        <v>Yes</v>
      </c>
      <c r="O273" s="25">
        <f>(IF(N273="No",0,(IF(D273="CO2",0,(VLOOKUP(F273,'Rule Reductions'!$C$2:$E$75,2,FALSE))))))</f>
        <v>0</v>
      </c>
      <c r="P273" s="25">
        <f>(IF(N273="No",0,(IF(D273="CO2",0,(VLOOKUP(F273,'Rule Reductions'!$C$2:$E$75,3,FALSE))))))</f>
        <v>0</v>
      </c>
      <c r="Q273" s="22">
        <f t="shared" si="24"/>
        <v>1.8448802127084392</v>
      </c>
      <c r="R273" s="22">
        <f t="shared" si="25"/>
        <v>2.1162594912872423</v>
      </c>
      <c r="S273" s="22">
        <f t="shared" si="26"/>
        <v>1.6415774410532891</v>
      </c>
      <c r="T273" s="22">
        <f t="shared" si="27"/>
        <v>1.8899723979525584</v>
      </c>
      <c r="U273" s="22">
        <f t="shared" si="28"/>
        <v>2.329402059976617</v>
      </c>
      <c r="V273" s="22">
        <f t="shared" si="29"/>
        <v>1.6526867694089946</v>
      </c>
    </row>
    <row r="274" spans="1:22" x14ac:dyDescent="0.25">
      <c r="A274" s="1" t="s">
        <v>39</v>
      </c>
      <c r="B274" s="1" t="s">
        <v>34</v>
      </c>
      <c r="C274" s="1" t="s">
        <v>17</v>
      </c>
      <c r="D274" s="1" t="s">
        <v>23</v>
      </c>
      <c r="E274" s="2">
        <v>16</v>
      </c>
      <c r="F274" s="1" t="s">
        <v>17</v>
      </c>
      <c r="G274" s="1" t="s">
        <v>101</v>
      </c>
      <c r="H274" s="13">
        <f>IF(G274="Mix",'Growth Factors'!$N$7,(IF(G274="Oil",'Growth Factors'!$E$7,'Growth Factors'!$K$7)))</f>
        <v>8.9570562775409979E-2</v>
      </c>
      <c r="I274" s="23">
        <f>IF(G274="Mix",'Growth Factors'!$O$7,(IF(G274="Oil",'Growth Factors'!$F$7,'Growth Factors'!$L$7)))</f>
        <v>0.14741463403243865</v>
      </c>
      <c r="J274" s="23">
        <f>IF(G274="Mix",'Growth Factors'!$P$7,(IF(G274="Oil",'Growth Factors'!$G$7,'Growth Factors'!$M$7)))</f>
        <v>-9.7846340250338504E-3</v>
      </c>
      <c r="K274" s="23">
        <f>IF(G274="Mix",'Growth Factors'!$N$12,(IF(G274="Oil",'Growth Factors'!$E$12,'Growth Factors'!$K$12)))</f>
        <v>0.12354040091572198</v>
      </c>
      <c r="L274" s="23">
        <f>IF(G274="Mix",'Growth Factors'!$O$12,(IF(G274="Oil",'Growth Factors'!$F$12,'Growth Factors'!$L$12)))</f>
        <v>0.23183776999580308</v>
      </c>
      <c r="M274" s="23">
        <f>IF(G274="Mix",'Growth Factors'!$P$12,(IF(G274="Oil",'Growth Factors'!$G$12,'Growth Factors'!$M$12)))</f>
        <v>2.7241294693957304E-2</v>
      </c>
      <c r="N274" s="24" t="str">
        <f>VLOOKUP(A274,'Part 50 Counties'!$A$2:$B$34,2)</f>
        <v>Yes</v>
      </c>
      <c r="O274" s="25">
        <f>(IF(N274="No",0,(IF(D274="CO2",0,(VLOOKUP(F274,'Rule Reductions'!$C$2:$E$75,2,FALSE))))))</f>
        <v>0.75119553240227843</v>
      </c>
      <c r="P274" s="25">
        <f>(IF(N274="No",0,(IF(D274="CO2",0,(VLOOKUP(F274,'Rule Reductions'!$C$2:$E$75,3,FALSE))))))</f>
        <v>0.75119553240227843</v>
      </c>
      <c r="Q274" s="22">
        <f t="shared" si="24"/>
        <v>4.3374403805037716</v>
      </c>
      <c r="R274" s="22">
        <f t="shared" si="25"/>
        <v>4.5677101941484075</v>
      </c>
      <c r="S274" s="22">
        <f t="shared" si="26"/>
        <v>3.9419201110157518</v>
      </c>
      <c r="T274" s="22">
        <f t="shared" si="27"/>
        <v>4.4726699403898698</v>
      </c>
      <c r="U274" s="22">
        <f t="shared" si="28"/>
        <v>4.9037878484891264</v>
      </c>
      <c r="V274" s="22">
        <f t="shared" si="29"/>
        <v>4.0893155747315877</v>
      </c>
    </row>
    <row r="275" spans="1:22" x14ac:dyDescent="0.25">
      <c r="A275" s="1" t="s">
        <v>39</v>
      </c>
      <c r="B275" s="1" t="s">
        <v>34</v>
      </c>
      <c r="C275" s="1" t="s">
        <v>17</v>
      </c>
      <c r="D275" s="1" t="s">
        <v>24</v>
      </c>
      <c r="E275" s="6">
        <v>4</v>
      </c>
      <c r="F275" s="1" t="s">
        <v>17</v>
      </c>
      <c r="G275" s="1" t="s">
        <v>101</v>
      </c>
      <c r="H275" s="13">
        <f>IF(G275="Mix",'Growth Factors'!$N$7,(IF(G275="Oil",'Growth Factors'!$E$7,'Growth Factors'!$K$7)))</f>
        <v>8.9570562775409979E-2</v>
      </c>
      <c r="I275" s="23">
        <f>IF(G275="Mix",'Growth Factors'!$O$7,(IF(G275="Oil",'Growth Factors'!$F$7,'Growth Factors'!$L$7)))</f>
        <v>0.14741463403243865</v>
      </c>
      <c r="J275" s="23">
        <f>IF(G275="Mix",'Growth Factors'!$P$7,(IF(G275="Oil",'Growth Factors'!$G$7,'Growth Factors'!$M$7)))</f>
        <v>-9.7846340250338504E-3</v>
      </c>
      <c r="K275" s="23">
        <f>IF(G275="Mix",'Growth Factors'!$N$12,(IF(G275="Oil",'Growth Factors'!$E$12,'Growth Factors'!$K$12)))</f>
        <v>0.12354040091572198</v>
      </c>
      <c r="L275" s="23">
        <f>IF(G275="Mix",'Growth Factors'!$O$12,(IF(G275="Oil",'Growth Factors'!$F$12,'Growth Factors'!$L$12)))</f>
        <v>0.23183776999580308</v>
      </c>
      <c r="M275" s="23">
        <f>IF(G275="Mix",'Growth Factors'!$P$12,(IF(G275="Oil",'Growth Factors'!$G$12,'Growth Factors'!$M$12)))</f>
        <v>2.7241294693957304E-2</v>
      </c>
      <c r="N275" s="24" t="str">
        <f>VLOOKUP(A275,'Part 50 Counties'!$A$2:$B$34,2)</f>
        <v>Yes</v>
      </c>
      <c r="O275" s="25">
        <f>(IF(N275="No",0,(IF(D275="CO2",0,(VLOOKUP(F275,'Rule Reductions'!$C$2:$E$75,2,FALSE))))))</f>
        <v>0</v>
      </c>
      <c r="P275" s="25">
        <f>(IF(N275="No",0,(IF(D275="CO2",0,(VLOOKUP(F275,'Rule Reductions'!$C$2:$E$75,3,FALSE))))))</f>
        <v>0</v>
      </c>
      <c r="Q275" s="22">
        <f t="shared" si="24"/>
        <v>4.3582822511016399</v>
      </c>
      <c r="R275" s="22">
        <f t="shared" si="25"/>
        <v>4.5896585361297548</v>
      </c>
      <c r="S275" s="22">
        <f t="shared" si="26"/>
        <v>3.9608614638998647</v>
      </c>
      <c r="T275" s="22">
        <f t="shared" si="27"/>
        <v>4.4941616036628877</v>
      </c>
      <c r="U275" s="22">
        <f t="shared" si="28"/>
        <v>4.9273510799832128</v>
      </c>
      <c r="V275" s="22">
        <f t="shared" si="29"/>
        <v>4.1089651787758292</v>
      </c>
    </row>
    <row r="276" spans="1:22" x14ac:dyDescent="0.25">
      <c r="A276" s="1" t="s">
        <v>39</v>
      </c>
      <c r="B276" s="1" t="s">
        <v>35</v>
      </c>
      <c r="C276" s="1" t="s">
        <v>17</v>
      </c>
      <c r="D276" s="1" t="s">
        <v>23</v>
      </c>
      <c r="E276" s="2">
        <v>13.86</v>
      </c>
      <c r="F276" s="1" t="s">
        <v>17</v>
      </c>
      <c r="G276" s="1" t="s">
        <v>101</v>
      </c>
      <c r="H276" s="13">
        <f>IF(G276="Mix",'Growth Factors'!$N$7,(IF(G276="Oil",'Growth Factors'!$E$7,'Growth Factors'!$K$7)))</f>
        <v>8.9570562775409979E-2</v>
      </c>
      <c r="I276" s="23">
        <f>IF(G276="Mix",'Growth Factors'!$O$7,(IF(G276="Oil",'Growth Factors'!$F$7,'Growth Factors'!$L$7)))</f>
        <v>0.14741463403243865</v>
      </c>
      <c r="J276" s="23">
        <f>IF(G276="Mix",'Growth Factors'!$P$7,(IF(G276="Oil",'Growth Factors'!$G$7,'Growth Factors'!$M$7)))</f>
        <v>-9.7846340250338504E-3</v>
      </c>
      <c r="K276" s="23">
        <f>IF(G276="Mix",'Growth Factors'!$N$12,(IF(G276="Oil",'Growth Factors'!$E$12,'Growth Factors'!$K$12)))</f>
        <v>0.12354040091572198</v>
      </c>
      <c r="L276" s="23">
        <f>IF(G276="Mix",'Growth Factors'!$O$12,(IF(G276="Oil",'Growth Factors'!$F$12,'Growth Factors'!$L$12)))</f>
        <v>0.23183776999580308</v>
      </c>
      <c r="M276" s="23">
        <f>IF(G276="Mix",'Growth Factors'!$P$12,(IF(G276="Oil",'Growth Factors'!$G$12,'Growth Factors'!$M$12)))</f>
        <v>2.7241294693957304E-2</v>
      </c>
      <c r="N276" s="24" t="str">
        <f>VLOOKUP(A276,'Part 50 Counties'!$A$2:$B$34,2)</f>
        <v>Yes</v>
      </c>
      <c r="O276" s="25">
        <f>(IF(N276="No",0,(IF(D276="CO2",0,(VLOOKUP(F276,'Rule Reductions'!$C$2:$E$75,2,FALSE))))))</f>
        <v>0.75119553240227843</v>
      </c>
      <c r="P276" s="25">
        <f>(IF(N276="No",0,(IF(D276="CO2",0,(VLOOKUP(F276,'Rule Reductions'!$C$2:$E$75,3,FALSE))))))</f>
        <v>0.75119553240227843</v>
      </c>
      <c r="Q276" s="22">
        <f t="shared" si="24"/>
        <v>3.7573077296113921</v>
      </c>
      <c r="R276" s="22">
        <f t="shared" si="25"/>
        <v>3.9567789556810573</v>
      </c>
      <c r="S276" s="22">
        <f t="shared" si="26"/>
        <v>3.4146882961673946</v>
      </c>
      <c r="T276" s="22">
        <f t="shared" si="27"/>
        <v>3.8744503358627242</v>
      </c>
      <c r="U276" s="22">
        <f t="shared" si="28"/>
        <v>4.2479062237537057</v>
      </c>
      <c r="V276" s="22">
        <f t="shared" si="29"/>
        <v>3.5423696166112379</v>
      </c>
    </row>
    <row r="277" spans="1:22" x14ac:dyDescent="0.25">
      <c r="A277" s="1" t="s">
        <v>39</v>
      </c>
      <c r="B277" s="1" t="s">
        <v>35</v>
      </c>
      <c r="C277" s="1" t="s">
        <v>17</v>
      </c>
      <c r="D277" s="1" t="s">
        <v>24</v>
      </c>
      <c r="E277" s="4">
        <v>0.5</v>
      </c>
      <c r="F277" s="1" t="s">
        <v>17</v>
      </c>
      <c r="G277" s="1" t="s">
        <v>101</v>
      </c>
      <c r="H277" s="13">
        <f>IF(G277="Mix",'Growth Factors'!$N$7,(IF(G277="Oil",'Growth Factors'!$E$7,'Growth Factors'!$K$7)))</f>
        <v>8.9570562775409979E-2</v>
      </c>
      <c r="I277" s="23">
        <f>IF(G277="Mix",'Growth Factors'!$O$7,(IF(G277="Oil",'Growth Factors'!$F$7,'Growth Factors'!$L$7)))</f>
        <v>0.14741463403243865</v>
      </c>
      <c r="J277" s="23">
        <f>IF(G277="Mix",'Growth Factors'!$P$7,(IF(G277="Oil",'Growth Factors'!$G$7,'Growth Factors'!$M$7)))</f>
        <v>-9.7846340250338504E-3</v>
      </c>
      <c r="K277" s="23">
        <f>IF(G277="Mix",'Growth Factors'!$N$12,(IF(G277="Oil",'Growth Factors'!$E$12,'Growth Factors'!$K$12)))</f>
        <v>0.12354040091572198</v>
      </c>
      <c r="L277" s="23">
        <f>IF(G277="Mix",'Growth Factors'!$O$12,(IF(G277="Oil",'Growth Factors'!$F$12,'Growth Factors'!$L$12)))</f>
        <v>0.23183776999580308</v>
      </c>
      <c r="M277" s="23">
        <f>IF(G277="Mix",'Growth Factors'!$P$12,(IF(G277="Oil",'Growth Factors'!$G$12,'Growth Factors'!$M$12)))</f>
        <v>2.7241294693957304E-2</v>
      </c>
      <c r="N277" s="24" t="str">
        <f>VLOOKUP(A277,'Part 50 Counties'!$A$2:$B$34,2)</f>
        <v>Yes</v>
      </c>
      <c r="O277" s="25">
        <f>(IF(N277="No",0,(IF(D277="CO2",0,(VLOOKUP(F277,'Rule Reductions'!$C$2:$E$75,2,FALSE))))))</f>
        <v>0</v>
      </c>
      <c r="P277" s="25">
        <f>(IF(N277="No",0,(IF(D277="CO2",0,(VLOOKUP(F277,'Rule Reductions'!$C$2:$E$75,3,FALSE))))))</f>
        <v>0</v>
      </c>
      <c r="Q277" s="22">
        <f t="shared" si="24"/>
        <v>0.54478528138770499</v>
      </c>
      <c r="R277" s="22">
        <f t="shared" si="25"/>
        <v>0.57370731701621935</v>
      </c>
      <c r="S277" s="22">
        <f t="shared" si="26"/>
        <v>0.49510768298748309</v>
      </c>
      <c r="T277" s="22">
        <f t="shared" si="27"/>
        <v>0.56177020045786097</v>
      </c>
      <c r="U277" s="22">
        <f t="shared" si="28"/>
        <v>0.61591888499790159</v>
      </c>
      <c r="V277" s="22">
        <f t="shared" si="29"/>
        <v>0.51362064734697865</v>
      </c>
    </row>
    <row r="278" spans="1:22" x14ac:dyDescent="0.25">
      <c r="A278" s="1" t="s">
        <v>46</v>
      </c>
      <c r="B278" s="1" t="s">
        <v>16</v>
      </c>
      <c r="C278" s="1" t="s">
        <v>17</v>
      </c>
      <c r="D278" s="1" t="s">
        <v>23</v>
      </c>
      <c r="E278" s="2">
        <v>12.6471226415094</v>
      </c>
      <c r="F278" s="1" t="s">
        <v>17</v>
      </c>
      <c r="G278" s="1" t="s">
        <v>100</v>
      </c>
      <c r="H278" s="13">
        <f>IF(G278="Mix",'Growth Factors'!$N$7,(IF(G278="Oil",'Growth Factors'!$E$7,'Growth Factors'!$K$7)))</f>
        <v>0.12321919048916015</v>
      </c>
      <c r="I278" s="23">
        <f>IF(G278="Mix",'Growth Factors'!$O$7,(IF(G278="Oil",'Growth Factors'!$F$7,'Growth Factors'!$L$7)))</f>
        <v>0.28844315001838977</v>
      </c>
      <c r="J278" s="23">
        <f>IF(G278="Mix",'Growth Factors'!$P$7,(IF(G278="Oil",'Growth Factors'!$G$7,'Growth Factors'!$M$7)))</f>
        <v>-5.5772089494429255E-4</v>
      </c>
      <c r="K278" s="23">
        <f>IF(G278="Mix",'Growth Factors'!$N$12,(IF(G278="Oil",'Growth Factors'!$E$12,'Growth Factors'!$K$12)))</f>
        <v>0.15067268446583987</v>
      </c>
      <c r="L278" s="23">
        <f>IF(G278="Mix",'Growth Factors'!$O$12,(IF(G278="Oil",'Growth Factors'!$F$12,'Growth Factors'!$L$12)))</f>
        <v>0.41821082914081459</v>
      </c>
      <c r="M278" s="23">
        <f>IF(G278="Mix",'Growth Factors'!$P$12,(IF(G278="Oil",'Growth Factors'!$G$12,'Growth Factors'!$M$12)))</f>
        <v>6.2059761281023675E-3</v>
      </c>
      <c r="N278" s="24" t="str">
        <f>VLOOKUP(A278,'Part 50 Counties'!$A$2:$B$34,2)</f>
        <v>No</v>
      </c>
      <c r="O278" s="25">
        <f>(IF(N278="No",0,(IF(D278="CO2",0,(VLOOKUP(F278,'Rule Reductions'!$C$2:$E$75,2,FALSE))))))</f>
        <v>0</v>
      </c>
      <c r="P278" s="25">
        <f>(IF(N278="No",0,(IF(D278="CO2",0,(VLOOKUP(F278,'Rule Reductions'!$C$2:$E$75,3,FALSE))))))</f>
        <v>0</v>
      </c>
      <c r="Q278" s="22">
        <f t="shared" si="24"/>
        <v>14.205490855413318</v>
      </c>
      <c r="R278" s="22">
        <f t="shared" si="25"/>
        <v>16.295098534895267</v>
      </c>
      <c r="S278" s="22">
        <f t="shared" si="26"/>
        <v>12.640069076951306</v>
      </c>
      <c r="T278" s="22">
        <f t="shared" si="27"/>
        <v>14.552698560674326</v>
      </c>
      <c r="U278" s="22">
        <f t="shared" si="28"/>
        <v>17.936286287660614</v>
      </c>
      <c r="V278" s="22">
        <f t="shared" si="29"/>
        <v>12.725610382711791</v>
      </c>
    </row>
    <row r="279" spans="1:22" x14ac:dyDescent="0.25">
      <c r="A279" s="1" t="s">
        <v>46</v>
      </c>
      <c r="B279" s="1" t="s">
        <v>16</v>
      </c>
      <c r="C279" s="1" t="s">
        <v>17</v>
      </c>
      <c r="D279" s="1" t="s">
        <v>24</v>
      </c>
      <c r="E279" s="4">
        <v>0.43192337278084397</v>
      </c>
      <c r="F279" s="1" t="s">
        <v>17</v>
      </c>
      <c r="G279" s="1" t="s">
        <v>100</v>
      </c>
      <c r="H279" s="13">
        <f>IF(G279="Mix",'Growth Factors'!$N$7,(IF(G279="Oil",'Growth Factors'!$E$7,'Growth Factors'!$K$7)))</f>
        <v>0.12321919048916015</v>
      </c>
      <c r="I279" s="23">
        <f>IF(G279="Mix",'Growth Factors'!$O$7,(IF(G279="Oil",'Growth Factors'!$F$7,'Growth Factors'!$L$7)))</f>
        <v>0.28844315001838977</v>
      </c>
      <c r="J279" s="23">
        <f>IF(G279="Mix",'Growth Factors'!$P$7,(IF(G279="Oil",'Growth Factors'!$G$7,'Growth Factors'!$M$7)))</f>
        <v>-5.5772089494429255E-4</v>
      </c>
      <c r="K279" s="23">
        <f>IF(G279="Mix",'Growth Factors'!$N$12,(IF(G279="Oil",'Growth Factors'!$E$12,'Growth Factors'!$K$12)))</f>
        <v>0.15067268446583987</v>
      </c>
      <c r="L279" s="23">
        <f>IF(G279="Mix",'Growth Factors'!$O$12,(IF(G279="Oil",'Growth Factors'!$F$12,'Growth Factors'!$L$12)))</f>
        <v>0.41821082914081459</v>
      </c>
      <c r="M279" s="23">
        <f>IF(G279="Mix",'Growth Factors'!$P$12,(IF(G279="Oil",'Growth Factors'!$G$12,'Growth Factors'!$M$12)))</f>
        <v>6.2059761281023675E-3</v>
      </c>
      <c r="N279" s="24" t="str">
        <f>VLOOKUP(A279,'Part 50 Counties'!$A$2:$B$34,2)</f>
        <v>No</v>
      </c>
      <c r="O279" s="25">
        <f>(IF(N279="No",0,(IF(D279="CO2",0,(VLOOKUP(F279,'Rule Reductions'!$C$2:$E$75,2,FALSE))))))</f>
        <v>0</v>
      </c>
      <c r="P279" s="25">
        <f>(IF(N279="No",0,(IF(D279="CO2",0,(VLOOKUP(F279,'Rule Reductions'!$C$2:$E$75,3,FALSE))))))</f>
        <v>0</v>
      </c>
      <c r="Q279" s="22">
        <f t="shared" si="24"/>
        <v>0.48514462112824736</v>
      </c>
      <c r="R279" s="22">
        <f t="shared" si="25"/>
        <v>0.5565087109923178</v>
      </c>
      <c r="S279" s="22">
        <f t="shared" si="26"/>
        <v>0.43168248009082927</v>
      </c>
      <c r="T279" s="22">
        <f t="shared" si="27"/>
        <v>0.49700242684127344</v>
      </c>
      <c r="U279" s="22">
        <f t="shared" si="28"/>
        <v>0.61255840463681788</v>
      </c>
      <c r="V279" s="22">
        <f t="shared" si="29"/>
        <v>0.43460387892149133</v>
      </c>
    </row>
    <row r="280" spans="1:22" x14ac:dyDescent="0.25">
      <c r="A280" s="1" t="s">
        <v>68</v>
      </c>
      <c r="B280" s="1" t="s">
        <v>35</v>
      </c>
      <c r="C280" s="1" t="s">
        <v>17</v>
      </c>
      <c r="D280" s="1" t="s">
        <v>23</v>
      </c>
      <c r="E280" s="2">
        <v>18.260000000000002</v>
      </c>
      <c r="F280" s="1" t="s">
        <v>17</v>
      </c>
      <c r="G280" s="1" t="s">
        <v>101</v>
      </c>
      <c r="H280" s="13">
        <f>IF(G280="Mix",'Growth Factors'!$N$7,(IF(G280="Oil",'Growth Factors'!$E$7,'Growth Factors'!$K$7)))</f>
        <v>8.9570562775409979E-2</v>
      </c>
      <c r="I280" s="23">
        <f>IF(G280="Mix",'Growth Factors'!$O$7,(IF(G280="Oil",'Growth Factors'!$F$7,'Growth Factors'!$L$7)))</f>
        <v>0.14741463403243865</v>
      </c>
      <c r="J280" s="23">
        <f>IF(G280="Mix",'Growth Factors'!$P$7,(IF(G280="Oil",'Growth Factors'!$G$7,'Growth Factors'!$M$7)))</f>
        <v>-9.7846340250338504E-3</v>
      </c>
      <c r="K280" s="23">
        <f>IF(G280="Mix",'Growth Factors'!$N$12,(IF(G280="Oil",'Growth Factors'!$E$12,'Growth Factors'!$K$12)))</f>
        <v>0.12354040091572198</v>
      </c>
      <c r="L280" s="23">
        <f>IF(G280="Mix",'Growth Factors'!$O$12,(IF(G280="Oil",'Growth Factors'!$F$12,'Growth Factors'!$L$12)))</f>
        <v>0.23183776999580308</v>
      </c>
      <c r="M280" s="23">
        <f>IF(G280="Mix",'Growth Factors'!$P$12,(IF(G280="Oil",'Growth Factors'!$G$12,'Growth Factors'!$M$12)))</f>
        <v>2.7241294693957304E-2</v>
      </c>
      <c r="N280" s="24" t="str">
        <f>VLOOKUP(A280,'Part 50 Counties'!$A$2:$B$34,2)</f>
        <v>Yes</v>
      </c>
      <c r="O280" s="25">
        <f>(IF(N280="No",0,(IF(D280="CO2",0,(VLOOKUP(F280,'Rule Reductions'!$C$2:$E$75,2,FALSE))))))</f>
        <v>0.75119553240227843</v>
      </c>
      <c r="P280" s="25">
        <f>(IF(N280="No",0,(IF(D280="CO2",0,(VLOOKUP(F280,'Rule Reductions'!$C$2:$E$75,3,FALSE))))))</f>
        <v>0.75119553240227843</v>
      </c>
      <c r="Q280" s="22">
        <f t="shared" si="24"/>
        <v>4.9501038342499308</v>
      </c>
      <c r="R280" s="22">
        <f t="shared" si="25"/>
        <v>5.2128992590718708</v>
      </c>
      <c r="S280" s="22">
        <f t="shared" si="26"/>
        <v>4.4987163266967274</v>
      </c>
      <c r="T280" s="22">
        <f t="shared" si="27"/>
        <v>5.1044345694699391</v>
      </c>
      <c r="U280" s="22">
        <f t="shared" si="28"/>
        <v>5.5964478820882162</v>
      </c>
      <c r="V280" s="22">
        <f t="shared" si="29"/>
        <v>4.6669313996624249</v>
      </c>
    </row>
    <row r="281" spans="1:22" x14ac:dyDescent="0.25">
      <c r="A281" s="1" t="s">
        <v>68</v>
      </c>
      <c r="B281" s="1" t="s">
        <v>35</v>
      </c>
      <c r="C281" s="1" t="s">
        <v>17</v>
      </c>
      <c r="D281" s="1" t="s">
        <v>24</v>
      </c>
      <c r="E281" s="4">
        <v>0.6</v>
      </c>
      <c r="F281" s="1" t="s">
        <v>17</v>
      </c>
      <c r="G281" s="1" t="s">
        <v>101</v>
      </c>
      <c r="H281" s="13">
        <f>IF(G281="Mix",'Growth Factors'!$N$7,(IF(G281="Oil",'Growth Factors'!$E$7,'Growth Factors'!$K$7)))</f>
        <v>8.9570562775409979E-2</v>
      </c>
      <c r="I281" s="23">
        <f>IF(G281="Mix",'Growth Factors'!$O$7,(IF(G281="Oil",'Growth Factors'!$F$7,'Growth Factors'!$L$7)))</f>
        <v>0.14741463403243865</v>
      </c>
      <c r="J281" s="23">
        <f>IF(G281="Mix",'Growth Factors'!$P$7,(IF(G281="Oil",'Growth Factors'!$G$7,'Growth Factors'!$M$7)))</f>
        <v>-9.7846340250338504E-3</v>
      </c>
      <c r="K281" s="23">
        <f>IF(G281="Mix",'Growth Factors'!$N$12,(IF(G281="Oil",'Growth Factors'!$E$12,'Growth Factors'!$K$12)))</f>
        <v>0.12354040091572198</v>
      </c>
      <c r="L281" s="23">
        <f>IF(G281="Mix",'Growth Factors'!$O$12,(IF(G281="Oil",'Growth Factors'!$F$12,'Growth Factors'!$L$12)))</f>
        <v>0.23183776999580308</v>
      </c>
      <c r="M281" s="23">
        <f>IF(G281="Mix",'Growth Factors'!$P$12,(IF(G281="Oil",'Growth Factors'!$G$12,'Growth Factors'!$M$12)))</f>
        <v>2.7241294693957304E-2</v>
      </c>
      <c r="N281" s="24" t="str">
        <f>VLOOKUP(A281,'Part 50 Counties'!$A$2:$B$34,2)</f>
        <v>Yes</v>
      </c>
      <c r="O281" s="25">
        <f>(IF(N281="No",0,(IF(D281="CO2",0,(VLOOKUP(F281,'Rule Reductions'!$C$2:$E$75,2,FALSE))))))</f>
        <v>0</v>
      </c>
      <c r="P281" s="25">
        <f>(IF(N281="No",0,(IF(D281="CO2",0,(VLOOKUP(F281,'Rule Reductions'!$C$2:$E$75,3,FALSE))))))</f>
        <v>0</v>
      </c>
      <c r="Q281" s="22">
        <f t="shared" si="24"/>
        <v>0.65374233766524592</v>
      </c>
      <c r="R281" s="22">
        <f t="shared" si="25"/>
        <v>0.68844878041946322</v>
      </c>
      <c r="S281" s="22">
        <f t="shared" si="26"/>
        <v>0.59412921958497966</v>
      </c>
      <c r="T281" s="22">
        <f t="shared" si="27"/>
        <v>0.6741242405494331</v>
      </c>
      <c r="U281" s="22">
        <f t="shared" si="28"/>
        <v>0.73910266199748187</v>
      </c>
      <c r="V281" s="22">
        <f t="shared" si="29"/>
        <v>0.61634477681637434</v>
      </c>
    </row>
    <row r="282" spans="1:22" x14ac:dyDescent="0.25">
      <c r="A282" s="1" t="s">
        <v>40</v>
      </c>
      <c r="B282" s="1" t="s">
        <v>16</v>
      </c>
      <c r="C282" s="1" t="s">
        <v>17</v>
      </c>
      <c r="D282" s="1" t="s">
        <v>23</v>
      </c>
      <c r="E282" s="2">
        <v>4048.2496359777301</v>
      </c>
      <c r="F282" s="1" t="s">
        <v>17</v>
      </c>
      <c r="G282" s="1" t="s">
        <v>100</v>
      </c>
      <c r="H282" s="13">
        <f>IF(G282="Mix",'Growth Factors'!$N$7,(IF(G282="Oil",'Growth Factors'!$E$7,'Growth Factors'!$K$7)))</f>
        <v>0.12321919048916015</v>
      </c>
      <c r="I282" s="23">
        <f>IF(G282="Mix",'Growth Factors'!$O$7,(IF(G282="Oil",'Growth Factors'!$F$7,'Growth Factors'!$L$7)))</f>
        <v>0.28844315001838977</v>
      </c>
      <c r="J282" s="23">
        <f>IF(G282="Mix",'Growth Factors'!$P$7,(IF(G282="Oil",'Growth Factors'!$G$7,'Growth Factors'!$M$7)))</f>
        <v>-5.5772089494429255E-4</v>
      </c>
      <c r="K282" s="23">
        <f>IF(G282="Mix",'Growth Factors'!$N$12,(IF(G282="Oil",'Growth Factors'!$E$12,'Growth Factors'!$K$12)))</f>
        <v>0.15067268446583987</v>
      </c>
      <c r="L282" s="23">
        <f>IF(G282="Mix",'Growth Factors'!$O$12,(IF(G282="Oil",'Growth Factors'!$F$12,'Growth Factors'!$L$12)))</f>
        <v>0.41821082914081459</v>
      </c>
      <c r="M282" s="23">
        <f>IF(G282="Mix",'Growth Factors'!$P$12,(IF(G282="Oil",'Growth Factors'!$G$12,'Growth Factors'!$M$12)))</f>
        <v>6.2059761281023675E-3</v>
      </c>
      <c r="N282" s="24" t="str">
        <f>VLOOKUP(A282,'Part 50 Counties'!$A$2:$B$34,2)</f>
        <v>Yes</v>
      </c>
      <c r="O282" s="25">
        <f>(IF(N282="No",0,(IF(D282="CO2",0,(VLOOKUP(F282,'Rule Reductions'!$C$2:$E$75,2,FALSE))))))</f>
        <v>0.75119553240227843</v>
      </c>
      <c r="P282" s="25">
        <f>(IF(N282="No",0,(IF(D282="CO2",0,(VLOOKUP(F282,'Rule Reductions'!$C$2:$E$75,3,FALSE))))))</f>
        <v>0.75119553240227843</v>
      </c>
      <c r="Q282" s="22">
        <f t="shared" si="24"/>
        <v>1131.3317482274838</v>
      </c>
      <c r="R282" s="22">
        <f t="shared" si="25"/>
        <v>1297.7490535638228</v>
      </c>
      <c r="S282" s="22">
        <f t="shared" si="26"/>
        <v>1006.6608462948046</v>
      </c>
      <c r="T282" s="22">
        <f t="shared" si="27"/>
        <v>1158.9835276829822</v>
      </c>
      <c r="U282" s="22">
        <f t="shared" si="28"/>
        <v>1428.4539921262244</v>
      </c>
      <c r="V282" s="22">
        <f t="shared" si="29"/>
        <v>1013.4733947647359</v>
      </c>
    </row>
    <row r="283" spans="1:22" x14ac:dyDescent="0.25">
      <c r="A283" s="1" t="s">
        <v>40</v>
      </c>
      <c r="B283" s="1" t="s">
        <v>16</v>
      </c>
      <c r="C283" s="1" t="s">
        <v>17</v>
      </c>
      <c r="D283" s="1" t="s">
        <v>24</v>
      </c>
      <c r="E283" s="2">
        <v>86.026065217505007</v>
      </c>
      <c r="F283" s="1" t="s">
        <v>17</v>
      </c>
      <c r="G283" s="1" t="s">
        <v>100</v>
      </c>
      <c r="H283" s="13">
        <f>IF(G283="Mix",'Growth Factors'!$N$7,(IF(G283="Oil",'Growth Factors'!$E$7,'Growth Factors'!$K$7)))</f>
        <v>0.12321919048916015</v>
      </c>
      <c r="I283" s="23">
        <f>IF(G283="Mix",'Growth Factors'!$O$7,(IF(G283="Oil",'Growth Factors'!$F$7,'Growth Factors'!$L$7)))</f>
        <v>0.28844315001838977</v>
      </c>
      <c r="J283" s="23">
        <f>IF(G283="Mix",'Growth Factors'!$P$7,(IF(G283="Oil",'Growth Factors'!$G$7,'Growth Factors'!$M$7)))</f>
        <v>-5.5772089494429255E-4</v>
      </c>
      <c r="K283" s="23">
        <f>IF(G283="Mix",'Growth Factors'!$N$12,(IF(G283="Oil",'Growth Factors'!$E$12,'Growth Factors'!$K$12)))</f>
        <v>0.15067268446583987</v>
      </c>
      <c r="L283" s="23">
        <f>IF(G283="Mix",'Growth Factors'!$O$12,(IF(G283="Oil",'Growth Factors'!$F$12,'Growth Factors'!$L$12)))</f>
        <v>0.41821082914081459</v>
      </c>
      <c r="M283" s="23">
        <f>IF(G283="Mix",'Growth Factors'!$P$12,(IF(G283="Oil",'Growth Factors'!$G$12,'Growth Factors'!$M$12)))</f>
        <v>6.2059761281023675E-3</v>
      </c>
      <c r="N283" s="24" t="str">
        <f>VLOOKUP(A283,'Part 50 Counties'!$A$2:$B$34,2)</f>
        <v>Yes</v>
      </c>
      <c r="O283" s="25">
        <f>(IF(N283="No",0,(IF(D283="CO2",0,(VLOOKUP(F283,'Rule Reductions'!$C$2:$E$75,2,FALSE))))))</f>
        <v>0</v>
      </c>
      <c r="P283" s="25">
        <f>(IF(N283="No",0,(IF(D283="CO2",0,(VLOOKUP(F283,'Rule Reductions'!$C$2:$E$75,3,FALSE))))))</f>
        <v>0</v>
      </c>
      <c r="Q283" s="22">
        <f t="shared" si="24"/>
        <v>96.626127334573681</v>
      </c>
      <c r="R283" s="22">
        <f t="shared" si="25"/>
        <v>110.83969445252959</v>
      </c>
      <c r="S283" s="22">
        <f t="shared" si="26"/>
        <v>85.978086683423356</v>
      </c>
      <c r="T283" s="22">
        <f t="shared" si="27"/>
        <v>98.987843397859905</v>
      </c>
      <c r="U283" s="22">
        <f t="shared" si="28"/>
        <v>122.00309727983957</v>
      </c>
      <c r="V283" s="22">
        <f t="shared" si="29"/>
        <v>86.55994092463942</v>
      </c>
    </row>
    <row r="284" spans="1:22" x14ac:dyDescent="0.25">
      <c r="A284" s="1" t="s">
        <v>40</v>
      </c>
      <c r="B284" s="1" t="s">
        <v>34</v>
      </c>
      <c r="C284" s="1" t="s">
        <v>17</v>
      </c>
      <c r="D284" s="1" t="s">
        <v>23</v>
      </c>
      <c r="E284" s="2">
        <v>100.9365</v>
      </c>
      <c r="F284" s="1" t="s">
        <v>17</v>
      </c>
      <c r="G284" s="1" t="s">
        <v>101</v>
      </c>
      <c r="H284" s="13">
        <f>IF(G284="Mix",'Growth Factors'!$N$7,(IF(G284="Oil",'Growth Factors'!$E$7,'Growth Factors'!$K$7)))</f>
        <v>8.9570562775409979E-2</v>
      </c>
      <c r="I284" s="23">
        <f>IF(G284="Mix",'Growth Factors'!$O$7,(IF(G284="Oil",'Growth Factors'!$F$7,'Growth Factors'!$L$7)))</f>
        <v>0.14741463403243865</v>
      </c>
      <c r="J284" s="23">
        <f>IF(G284="Mix",'Growth Factors'!$P$7,(IF(G284="Oil",'Growth Factors'!$G$7,'Growth Factors'!$M$7)))</f>
        <v>-9.7846340250338504E-3</v>
      </c>
      <c r="K284" s="23">
        <f>IF(G284="Mix",'Growth Factors'!$N$12,(IF(G284="Oil",'Growth Factors'!$E$12,'Growth Factors'!$K$12)))</f>
        <v>0.12354040091572198</v>
      </c>
      <c r="L284" s="23">
        <f>IF(G284="Mix",'Growth Factors'!$O$12,(IF(G284="Oil",'Growth Factors'!$F$12,'Growth Factors'!$L$12)))</f>
        <v>0.23183776999580308</v>
      </c>
      <c r="M284" s="23">
        <f>IF(G284="Mix",'Growth Factors'!$P$12,(IF(G284="Oil",'Growth Factors'!$G$12,'Growth Factors'!$M$12)))</f>
        <v>2.7241294693957304E-2</v>
      </c>
      <c r="N284" s="24" t="str">
        <f>VLOOKUP(A284,'Part 50 Counties'!$A$2:$B$34,2)</f>
        <v>Yes</v>
      </c>
      <c r="O284" s="25">
        <f>(IF(N284="No",0,(IF(D284="CO2",0,(VLOOKUP(F284,'Rule Reductions'!$C$2:$E$75,2,FALSE))))))</f>
        <v>0.75119553240227843</v>
      </c>
      <c r="P284" s="25">
        <f>(IF(N284="No",0,(IF(D284="CO2",0,(VLOOKUP(F284,'Rule Reductions'!$C$2:$E$75,3,FALSE))))))</f>
        <v>0.75119553240227843</v>
      </c>
      <c r="Q284" s="22">
        <f t="shared" si="24"/>
        <v>27.362878185419934</v>
      </c>
      <c r="R284" s="22">
        <f t="shared" si="25"/>
        <v>28.815542500728792</v>
      </c>
      <c r="S284" s="22">
        <f t="shared" si="26"/>
        <v>24.867726205346337</v>
      </c>
      <c r="T284" s="22">
        <f t="shared" si="27"/>
        <v>28.215978089885127</v>
      </c>
      <c r="U284" s="22">
        <f t="shared" si="28"/>
        <v>30.935698885563919</v>
      </c>
      <c r="V284" s="22">
        <f t="shared" si="29"/>
        <v>25.797575094305934</v>
      </c>
    </row>
    <row r="285" spans="1:22" x14ac:dyDescent="0.25">
      <c r="A285" s="1" t="s">
        <v>40</v>
      </c>
      <c r="B285" s="1" t="s">
        <v>34</v>
      </c>
      <c r="C285" s="1" t="s">
        <v>17</v>
      </c>
      <c r="D285" s="1" t="s">
        <v>24</v>
      </c>
      <c r="E285" s="2">
        <v>39.213299999999997</v>
      </c>
      <c r="F285" s="1" t="s">
        <v>17</v>
      </c>
      <c r="G285" s="1" t="s">
        <v>101</v>
      </c>
      <c r="H285" s="13">
        <f>IF(G285="Mix",'Growth Factors'!$N$7,(IF(G285="Oil",'Growth Factors'!$E$7,'Growth Factors'!$K$7)))</f>
        <v>8.9570562775409979E-2</v>
      </c>
      <c r="I285" s="23">
        <f>IF(G285="Mix",'Growth Factors'!$O$7,(IF(G285="Oil",'Growth Factors'!$F$7,'Growth Factors'!$L$7)))</f>
        <v>0.14741463403243865</v>
      </c>
      <c r="J285" s="23">
        <f>IF(G285="Mix",'Growth Factors'!$P$7,(IF(G285="Oil",'Growth Factors'!$G$7,'Growth Factors'!$M$7)))</f>
        <v>-9.7846340250338504E-3</v>
      </c>
      <c r="K285" s="23">
        <f>IF(G285="Mix",'Growth Factors'!$N$12,(IF(G285="Oil",'Growth Factors'!$E$12,'Growth Factors'!$K$12)))</f>
        <v>0.12354040091572198</v>
      </c>
      <c r="L285" s="23">
        <f>IF(G285="Mix",'Growth Factors'!$O$12,(IF(G285="Oil",'Growth Factors'!$F$12,'Growth Factors'!$L$12)))</f>
        <v>0.23183776999580308</v>
      </c>
      <c r="M285" s="23">
        <f>IF(G285="Mix",'Growth Factors'!$P$12,(IF(G285="Oil",'Growth Factors'!$G$12,'Growth Factors'!$M$12)))</f>
        <v>2.7241294693957304E-2</v>
      </c>
      <c r="N285" s="24" t="str">
        <f>VLOOKUP(A285,'Part 50 Counties'!$A$2:$B$34,2)</f>
        <v>Yes</v>
      </c>
      <c r="O285" s="25">
        <f>(IF(N285="No",0,(IF(D285="CO2",0,(VLOOKUP(F285,'Rule Reductions'!$C$2:$E$75,2,FALSE))))))</f>
        <v>0</v>
      </c>
      <c r="P285" s="25">
        <f>(IF(N285="No",0,(IF(D285="CO2",0,(VLOOKUP(F285,'Rule Reductions'!$C$2:$E$75,3,FALSE))))))</f>
        <v>0</v>
      </c>
      <c r="Q285" s="22">
        <f t="shared" si="24"/>
        <v>42.725657349280979</v>
      </c>
      <c r="R285" s="22">
        <f t="shared" si="25"/>
        <v>44.993914268704224</v>
      </c>
      <c r="S285" s="22">
        <f t="shared" si="26"/>
        <v>38.829612210586141</v>
      </c>
      <c r="T285" s="22">
        <f t="shared" si="27"/>
        <v>44.057726803228476</v>
      </c>
      <c r="U285" s="22">
        <f t="shared" si="28"/>
        <v>48.304424026176427</v>
      </c>
      <c r="V285" s="22">
        <f t="shared" si="29"/>
        <v>40.281521061222556</v>
      </c>
    </row>
    <row r="286" spans="1:22" x14ac:dyDescent="0.25">
      <c r="A286" s="1" t="s">
        <v>40</v>
      </c>
      <c r="B286" s="1" t="s">
        <v>35</v>
      </c>
      <c r="C286" s="1" t="s">
        <v>17</v>
      </c>
      <c r="D286" s="1" t="s">
        <v>23</v>
      </c>
      <c r="E286" s="2">
        <v>29.9735443037975</v>
      </c>
      <c r="F286" s="1" t="s">
        <v>17</v>
      </c>
      <c r="G286" s="1" t="s">
        <v>101</v>
      </c>
      <c r="H286" s="13">
        <f>IF(G286="Mix",'Growth Factors'!$N$7,(IF(G286="Oil",'Growth Factors'!$E$7,'Growth Factors'!$K$7)))</f>
        <v>8.9570562775409979E-2</v>
      </c>
      <c r="I286" s="23">
        <f>IF(G286="Mix",'Growth Factors'!$O$7,(IF(G286="Oil",'Growth Factors'!$F$7,'Growth Factors'!$L$7)))</f>
        <v>0.14741463403243865</v>
      </c>
      <c r="J286" s="23">
        <f>IF(G286="Mix",'Growth Factors'!$P$7,(IF(G286="Oil",'Growth Factors'!$G$7,'Growth Factors'!$M$7)))</f>
        <v>-9.7846340250338504E-3</v>
      </c>
      <c r="K286" s="23">
        <f>IF(G286="Mix",'Growth Factors'!$N$12,(IF(G286="Oil",'Growth Factors'!$E$12,'Growth Factors'!$K$12)))</f>
        <v>0.12354040091572198</v>
      </c>
      <c r="L286" s="23">
        <f>IF(G286="Mix",'Growth Factors'!$O$12,(IF(G286="Oil",'Growth Factors'!$F$12,'Growth Factors'!$L$12)))</f>
        <v>0.23183776999580308</v>
      </c>
      <c r="M286" s="23">
        <f>IF(G286="Mix",'Growth Factors'!$P$12,(IF(G286="Oil",'Growth Factors'!$G$12,'Growth Factors'!$M$12)))</f>
        <v>2.7241294693957304E-2</v>
      </c>
      <c r="N286" s="24" t="str">
        <f>VLOOKUP(A286,'Part 50 Counties'!$A$2:$B$34,2)</f>
        <v>Yes</v>
      </c>
      <c r="O286" s="25">
        <f>(IF(N286="No",0,(IF(D286="CO2",0,(VLOOKUP(F286,'Rule Reductions'!$C$2:$E$75,2,FALSE))))))</f>
        <v>0.75119553240227843</v>
      </c>
      <c r="P286" s="25">
        <f>(IF(N286="No",0,(IF(D286="CO2",0,(VLOOKUP(F286,'Rule Reductions'!$C$2:$E$75,3,FALSE))))))</f>
        <v>0.75119553240227843</v>
      </c>
      <c r="Q286" s="22">
        <f t="shared" si="24"/>
        <v>8.1255288381318813</v>
      </c>
      <c r="R286" s="22">
        <f t="shared" si="25"/>
        <v>8.5569039919509233</v>
      </c>
      <c r="S286" s="22">
        <f t="shared" si="26"/>
        <v>7.3845823180975616</v>
      </c>
      <c r="T286" s="22">
        <f t="shared" si="27"/>
        <v>8.3788606634086928</v>
      </c>
      <c r="U286" s="22">
        <f t="shared" si="28"/>
        <v>9.1864938958195399</v>
      </c>
      <c r="V286" s="22">
        <f t="shared" si="29"/>
        <v>7.6607050969641488</v>
      </c>
    </row>
    <row r="287" spans="1:22" x14ac:dyDescent="0.25">
      <c r="A287" s="1" t="s">
        <v>40</v>
      </c>
      <c r="B287" s="1" t="s">
        <v>35</v>
      </c>
      <c r="C287" s="1" t="s">
        <v>17</v>
      </c>
      <c r="D287" s="1" t="s">
        <v>24</v>
      </c>
      <c r="E287" s="4">
        <v>0.89746835443037998</v>
      </c>
      <c r="F287" s="1" t="s">
        <v>17</v>
      </c>
      <c r="G287" s="1" t="s">
        <v>101</v>
      </c>
      <c r="H287" s="13">
        <f>IF(G287="Mix",'Growth Factors'!$N$7,(IF(G287="Oil",'Growth Factors'!$E$7,'Growth Factors'!$K$7)))</f>
        <v>8.9570562775409979E-2</v>
      </c>
      <c r="I287" s="23">
        <f>IF(G287="Mix",'Growth Factors'!$O$7,(IF(G287="Oil",'Growth Factors'!$F$7,'Growth Factors'!$L$7)))</f>
        <v>0.14741463403243865</v>
      </c>
      <c r="J287" s="23">
        <f>IF(G287="Mix",'Growth Factors'!$P$7,(IF(G287="Oil",'Growth Factors'!$G$7,'Growth Factors'!$M$7)))</f>
        <v>-9.7846340250338504E-3</v>
      </c>
      <c r="K287" s="23">
        <f>IF(G287="Mix",'Growth Factors'!$N$12,(IF(G287="Oil",'Growth Factors'!$E$12,'Growth Factors'!$K$12)))</f>
        <v>0.12354040091572198</v>
      </c>
      <c r="L287" s="23">
        <f>IF(G287="Mix",'Growth Factors'!$O$12,(IF(G287="Oil",'Growth Factors'!$F$12,'Growth Factors'!$L$12)))</f>
        <v>0.23183776999580308</v>
      </c>
      <c r="M287" s="23">
        <f>IF(G287="Mix",'Growth Factors'!$P$12,(IF(G287="Oil",'Growth Factors'!$G$12,'Growth Factors'!$M$12)))</f>
        <v>2.7241294693957304E-2</v>
      </c>
      <c r="N287" s="24" t="str">
        <f>VLOOKUP(A287,'Part 50 Counties'!$A$2:$B$34,2)</f>
        <v>Yes</v>
      </c>
      <c r="O287" s="25">
        <f>(IF(N287="No",0,(IF(D287="CO2",0,(VLOOKUP(F287,'Rule Reductions'!$C$2:$E$75,2,FALSE))))))</f>
        <v>0</v>
      </c>
      <c r="P287" s="25">
        <f>(IF(N287="No",0,(IF(D287="CO2",0,(VLOOKUP(F287,'Rule Reductions'!$C$2:$E$75,3,FALSE))))))</f>
        <v>0</v>
      </c>
      <c r="Q287" s="22">
        <f t="shared" si="24"/>
        <v>0.97785510000983022</v>
      </c>
      <c r="R287" s="22">
        <f t="shared" si="25"/>
        <v>1.0297683234544295</v>
      </c>
      <c r="S287" s="22">
        <f t="shared" si="26"/>
        <v>0.88868695503322936</v>
      </c>
      <c r="T287" s="22">
        <f t="shared" si="27"/>
        <v>1.0083419547458823</v>
      </c>
      <c r="U287" s="22">
        <f t="shared" si="28"/>
        <v>1.1055354163633224</v>
      </c>
      <c r="V287" s="22">
        <f t="shared" si="29"/>
        <v>0.92191655435191888</v>
      </c>
    </row>
    <row r="288" spans="1:22" x14ac:dyDescent="0.25">
      <c r="A288" s="1" t="s">
        <v>40</v>
      </c>
      <c r="B288" s="1" t="s">
        <v>83</v>
      </c>
      <c r="C288" s="1" t="s">
        <v>17</v>
      </c>
      <c r="D288" s="1" t="s">
        <v>23</v>
      </c>
      <c r="E288" s="2">
        <v>71</v>
      </c>
      <c r="F288" s="1" t="s">
        <v>17</v>
      </c>
      <c r="G288" s="1" t="s">
        <v>101</v>
      </c>
      <c r="H288" s="13">
        <f>IF(G288="Mix",'Growth Factors'!$N$7,(IF(G288="Oil",'Growth Factors'!$E$7,'Growth Factors'!$K$7)))</f>
        <v>8.9570562775409979E-2</v>
      </c>
      <c r="I288" s="23">
        <f>IF(G288="Mix",'Growth Factors'!$O$7,(IF(G288="Oil",'Growth Factors'!$F$7,'Growth Factors'!$L$7)))</f>
        <v>0.14741463403243865</v>
      </c>
      <c r="J288" s="23">
        <f>IF(G288="Mix",'Growth Factors'!$P$7,(IF(G288="Oil",'Growth Factors'!$G$7,'Growth Factors'!$M$7)))</f>
        <v>-9.7846340250338504E-3</v>
      </c>
      <c r="K288" s="23">
        <f>IF(G288="Mix",'Growth Factors'!$N$12,(IF(G288="Oil",'Growth Factors'!$E$12,'Growth Factors'!$K$12)))</f>
        <v>0.12354040091572198</v>
      </c>
      <c r="L288" s="23">
        <f>IF(G288="Mix",'Growth Factors'!$O$12,(IF(G288="Oil",'Growth Factors'!$F$12,'Growth Factors'!$L$12)))</f>
        <v>0.23183776999580308</v>
      </c>
      <c r="M288" s="23">
        <f>IF(G288="Mix",'Growth Factors'!$P$12,(IF(G288="Oil",'Growth Factors'!$G$12,'Growth Factors'!$M$12)))</f>
        <v>2.7241294693957304E-2</v>
      </c>
      <c r="N288" s="24" t="str">
        <f>VLOOKUP(A288,'Part 50 Counties'!$A$2:$B$34,2)</f>
        <v>Yes</v>
      </c>
      <c r="O288" s="25">
        <f>(IF(N288="No",0,(IF(D288="CO2",0,(VLOOKUP(F288,'Rule Reductions'!$C$2:$E$75,2,FALSE))))))</f>
        <v>0.75119553240227843</v>
      </c>
      <c r="P288" s="25">
        <f>(IF(N288="No",0,(IF(D288="CO2",0,(VLOOKUP(F288,'Rule Reductions'!$C$2:$E$75,3,FALSE))))))</f>
        <v>0.75119553240227843</v>
      </c>
      <c r="Q288" s="22">
        <f t="shared" si="24"/>
        <v>19.247391688485489</v>
      </c>
      <c r="R288" s="22">
        <f t="shared" si="25"/>
        <v>20.269213986533554</v>
      </c>
      <c r="S288" s="22">
        <f t="shared" si="26"/>
        <v>17.492270492632397</v>
      </c>
      <c r="T288" s="22">
        <f t="shared" si="27"/>
        <v>19.847472860480043</v>
      </c>
      <c r="U288" s="22">
        <f t="shared" si="28"/>
        <v>21.760558577670498</v>
      </c>
      <c r="V288" s="22">
        <f t="shared" si="29"/>
        <v>18.146337862871423</v>
      </c>
    </row>
    <row r="289" spans="1:22" x14ac:dyDescent="0.25">
      <c r="A289" s="1" t="s">
        <v>40</v>
      </c>
      <c r="B289" s="1" t="s">
        <v>83</v>
      </c>
      <c r="C289" s="1" t="s">
        <v>17</v>
      </c>
      <c r="D289" s="1" t="s">
        <v>24</v>
      </c>
      <c r="E289" s="6">
        <v>2.1</v>
      </c>
      <c r="F289" s="1" t="s">
        <v>17</v>
      </c>
      <c r="G289" s="1" t="s">
        <v>101</v>
      </c>
      <c r="H289" s="13">
        <f>IF(G289="Mix",'Growth Factors'!$N$7,(IF(G289="Oil",'Growth Factors'!$E$7,'Growth Factors'!$K$7)))</f>
        <v>8.9570562775409979E-2</v>
      </c>
      <c r="I289" s="23">
        <f>IF(G289="Mix",'Growth Factors'!$O$7,(IF(G289="Oil",'Growth Factors'!$F$7,'Growth Factors'!$L$7)))</f>
        <v>0.14741463403243865</v>
      </c>
      <c r="J289" s="23">
        <f>IF(G289="Mix",'Growth Factors'!$P$7,(IF(G289="Oil",'Growth Factors'!$G$7,'Growth Factors'!$M$7)))</f>
        <v>-9.7846340250338504E-3</v>
      </c>
      <c r="K289" s="23">
        <f>IF(G289="Mix",'Growth Factors'!$N$12,(IF(G289="Oil",'Growth Factors'!$E$12,'Growth Factors'!$K$12)))</f>
        <v>0.12354040091572198</v>
      </c>
      <c r="L289" s="23">
        <f>IF(G289="Mix",'Growth Factors'!$O$12,(IF(G289="Oil",'Growth Factors'!$F$12,'Growth Factors'!$L$12)))</f>
        <v>0.23183776999580308</v>
      </c>
      <c r="M289" s="23">
        <f>IF(G289="Mix",'Growth Factors'!$P$12,(IF(G289="Oil",'Growth Factors'!$G$12,'Growth Factors'!$M$12)))</f>
        <v>2.7241294693957304E-2</v>
      </c>
      <c r="N289" s="24" t="str">
        <f>VLOOKUP(A289,'Part 50 Counties'!$A$2:$B$34,2)</f>
        <v>Yes</v>
      </c>
      <c r="O289" s="25">
        <f>(IF(N289="No",0,(IF(D289="CO2",0,(VLOOKUP(F289,'Rule Reductions'!$C$2:$E$75,2,FALSE))))))</f>
        <v>0</v>
      </c>
      <c r="P289" s="25">
        <f>(IF(N289="No",0,(IF(D289="CO2",0,(VLOOKUP(F289,'Rule Reductions'!$C$2:$E$75,3,FALSE))))))</f>
        <v>0</v>
      </c>
      <c r="Q289" s="22">
        <f t="shared" si="24"/>
        <v>2.288098181828361</v>
      </c>
      <c r="R289" s="22">
        <f t="shared" si="25"/>
        <v>2.4095707314681212</v>
      </c>
      <c r="S289" s="22">
        <f t="shared" si="26"/>
        <v>2.079452268547429</v>
      </c>
      <c r="T289" s="22">
        <f t="shared" si="27"/>
        <v>2.359434841923016</v>
      </c>
      <c r="U289" s="22">
        <f t="shared" si="28"/>
        <v>2.5868593169911867</v>
      </c>
      <c r="V289" s="22">
        <f t="shared" si="29"/>
        <v>2.1572067188573105</v>
      </c>
    </row>
    <row r="290" spans="1:22" x14ac:dyDescent="0.25">
      <c r="A290" s="1" t="s">
        <v>61</v>
      </c>
      <c r="B290" s="1" t="s">
        <v>35</v>
      </c>
      <c r="C290" s="1" t="s">
        <v>17</v>
      </c>
      <c r="D290" s="1" t="s">
        <v>23</v>
      </c>
      <c r="E290" s="2">
        <v>33.840000000000003</v>
      </c>
      <c r="F290" s="1" t="s">
        <v>17</v>
      </c>
      <c r="G290" s="1" t="s">
        <v>101</v>
      </c>
      <c r="H290" s="13">
        <f>IF(G290="Mix",'Growth Factors'!$N$7,(IF(G290="Oil",'Growth Factors'!$E$7,'Growth Factors'!$K$7)))</f>
        <v>8.9570562775409979E-2</v>
      </c>
      <c r="I290" s="23">
        <f>IF(G290="Mix",'Growth Factors'!$O$7,(IF(G290="Oil",'Growth Factors'!$F$7,'Growth Factors'!$L$7)))</f>
        <v>0.14741463403243865</v>
      </c>
      <c r="J290" s="23">
        <f>IF(G290="Mix",'Growth Factors'!$P$7,(IF(G290="Oil",'Growth Factors'!$G$7,'Growth Factors'!$M$7)))</f>
        <v>-9.7846340250338504E-3</v>
      </c>
      <c r="K290" s="23">
        <f>IF(G290="Mix",'Growth Factors'!$N$12,(IF(G290="Oil",'Growth Factors'!$E$12,'Growth Factors'!$K$12)))</f>
        <v>0.12354040091572198</v>
      </c>
      <c r="L290" s="23">
        <f>IF(G290="Mix",'Growth Factors'!$O$12,(IF(G290="Oil",'Growth Factors'!$F$12,'Growth Factors'!$L$12)))</f>
        <v>0.23183776999580308</v>
      </c>
      <c r="M290" s="23">
        <f>IF(G290="Mix",'Growth Factors'!$P$12,(IF(G290="Oil",'Growth Factors'!$G$12,'Growth Factors'!$M$12)))</f>
        <v>2.7241294693957304E-2</v>
      </c>
      <c r="N290" s="24" t="str">
        <f>VLOOKUP(A290,'Part 50 Counties'!$A$2:$B$34,2)</f>
        <v>No</v>
      </c>
      <c r="O290" s="25">
        <f>(IF(N290="No",0,(IF(D290="CO2",0,(VLOOKUP(F290,'Rule Reductions'!$C$2:$E$75,2,FALSE))))))</f>
        <v>0</v>
      </c>
      <c r="P290" s="25">
        <f>(IF(N290="No",0,(IF(D290="CO2",0,(VLOOKUP(F290,'Rule Reductions'!$C$2:$E$75,3,FALSE))))))</f>
        <v>0</v>
      </c>
      <c r="Q290" s="22">
        <f t="shared" si="24"/>
        <v>36.871067844319874</v>
      </c>
      <c r="R290" s="22">
        <f t="shared" si="25"/>
        <v>38.828511215657727</v>
      </c>
      <c r="S290" s="22">
        <f t="shared" si="26"/>
        <v>33.50888798459286</v>
      </c>
      <c r="T290" s="22">
        <f t="shared" si="27"/>
        <v>38.020607166988036</v>
      </c>
      <c r="U290" s="22">
        <f t="shared" si="28"/>
        <v>41.685390136657986</v>
      </c>
      <c r="V290" s="22">
        <f t="shared" si="29"/>
        <v>34.76184541244352</v>
      </c>
    </row>
    <row r="291" spans="1:22" x14ac:dyDescent="0.25">
      <c r="A291" s="1" t="s">
        <v>61</v>
      </c>
      <c r="B291" s="1" t="s">
        <v>35</v>
      </c>
      <c r="C291" s="1" t="s">
        <v>17</v>
      </c>
      <c r="D291" s="1" t="s">
        <v>24</v>
      </c>
      <c r="E291" s="6">
        <v>1</v>
      </c>
      <c r="F291" s="1" t="s">
        <v>17</v>
      </c>
      <c r="G291" s="1" t="s">
        <v>101</v>
      </c>
      <c r="H291" s="13">
        <f>IF(G291="Mix",'Growth Factors'!$N$7,(IF(G291="Oil",'Growth Factors'!$E$7,'Growth Factors'!$K$7)))</f>
        <v>8.9570562775409979E-2</v>
      </c>
      <c r="I291" s="23">
        <f>IF(G291="Mix",'Growth Factors'!$O$7,(IF(G291="Oil",'Growth Factors'!$F$7,'Growth Factors'!$L$7)))</f>
        <v>0.14741463403243865</v>
      </c>
      <c r="J291" s="23">
        <f>IF(G291="Mix",'Growth Factors'!$P$7,(IF(G291="Oil",'Growth Factors'!$G$7,'Growth Factors'!$M$7)))</f>
        <v>-9.7846340250338504E-3</v>
      </c>
      <c r="K291" s="23">
        <f>IF(G291="Mix",'Growth Factors'!$N$12,(IF(G291="Oil",'Growth Factors'!$E$12,'Growth Factors'!$K$12)))</f>
        <v>0.12354040091572198</v>
      </c>
      <c r="L291" s="23">
        <f>IF(G291="Mix",'Growth Factors'!$O$12,(IF(G291="Oil",'Growth Factors'!$F$12,'Growth Factors'!$L$12)))</f>
        <v>0.23183776999580308</v>
      </c>
      <c r="M291" s="23">
        <f>IF(G291="Mix",'Growth Factors'!$P$12,(IF(G291="Oil",'Growth Factors'!$G$12,'Growth Factors'!$M$12)))</f>
        <v>2.7241294693957304E-2</v>
      </c>
      <c r="N291" s="24" t="str">
        <f>VLOOKUP(A291,'Part 50 Counties'!$A$2:$B$34,2)</f>
        <v>No</v>
      </c>
      <c r="O291" s="25">
        <f>(IF(N291="No",0,(IF(D291="CO2",0,(VLOOKUP(F291,'Rule Reductions'!$C$2:$E$75,2,FALSE))))))</f>
        <v>0</v>
      </c>
      <c r="P291" s="25">
        <f>(IF(N291="No",0,(IF(D291="CO2",0,(VLOOKUP(F291,'Rule Reductions'!$C$2:$E$75,3,FALSE))))))</f>
        <v>0</v>
      </c>
      <c r="Q291" s="22">
        <f t="shared" si="24"/>
        <v>1.08957056277541</v>
      </c>
      <c r="R291" s="22">
        <f t="shared" si="25"/>
        <v>1.1474146340324387</v>
      </c>
      <c r="S291" s="22">
        <f t="shared" si="26"/>
        <v>0.99021536597496618</v>
      </c>
      <c r="T291" s="22">
        <f t="shared" si="27"/>
        <v>1.1235404009157219</v>
      </c>
      <c r="U291" s="22">
        <f t="shared" si="28"/>
        <v>1.2318377699958032</v>
      </c>
      <c r="V291" s="22">
        <f t="shared" si="29"/>
        <v>1.0272412946939573</v>
      </c>
    </row>
    <row r="292" spans="1:22" x14ac:dyDescent="0.25">
      <c r="A292" s="1" t="s">
        <v>41</v>
      </c>
      <c r="B292" s="1" t="s">
        <v>16</v>
      </c>
      <c r="C292" s="1" t="s">
        <v>17</v>
      </c>
      <c r="D292" s="1" t="s">
        <v>23</v>
      </c>
      <c r="E292" s="2">
        <v>3805.0076292045701</v>
      </c>
      <c r="F292" s="1" t="s">
        <v>17</v>
      </c>
      <c r="G292" s="1" t="s">
        <v>100</v>
      </c>
      <c r="H292" s="13">
        <f>IF(G292="Mix",'Growth Factors'!$N$7,(IF(G292="Oil",'Growth Factors'!$E$7,'Growth Factors'!$K$7)))</f>
        <v>0.12321919048916015</v>
      </c>
      <c r="I292" s="23">
        <f>IF(G292="Mix",'Growth Factors'!$O$7,(IF(G292="Oil",'Growth Factors'!$F$7,'Growth Factors'!$L$7)))</f>
        <v>0.28844315001838977</v>
      </c>
      <c r="J292" s="23">
        <f>IF(G292="Mix",'Growth Factors'!$P$7,(IF(G292="Oil",'Growth Factors'!$G$7,'Growth Factors'!$M$7)))</f>
        <v>-5.5772089494429255E-4</v>
      </c>
      <c r="K292" s="23">
        <f>IF(G292="Mix",'Growth Factors'!$N$12,(IF(G292="Oil",'Growth Factors'!$E$12,'Growth Factors'!$K$12)))</f>
        <v>0.15067268446583987</v>
      </c>
      <c r="L292" s="23">
        <f>IF(G292="Mix",'Growth Factors'!$O$12,(IF(G292="Oil",'Growth Factors'!$F$12,'Growth Factors'!$L$12)))</f>
        <v>0.41821082914081459</v>
      </c>
      <c r="M292" s="23">
        <f>IF(G292="Mix",'Growth Factors'!$P$12,(IF(G292="Oil",'Growth Factors'!$G$12,'Growth Factors'!$M$12)))</f>
        <v>6.2059761281023675E-3</v>
      </c>
      <c r="N292" s="24" t="str">
        <f>VLOOKUP(A292,'Part 50 Counties'!$A$2:$B$34,2)</f>
        <v>Yes</v>
      </c>
      <c r="O292" s="25">
        <f>(IF(N292="No",0,(IF(D292="CO2",0,(VLOOKUP(F292,'Rule Reductions'!$C$2:$E$75,2,FALSE))))))</f>
        <v>0.75119553240227843</v>
      </c>
      <c r="P292" s="25">
        <f>(IF(N292="No",0,(IF(D292="CO2",0,(VLOOKUP(F292,'Rule Reductions'!$C$2:$E$75,3,FALSE))))))</f>
        <v>0.75119553240227843</v>
      </c>
      <c r="Q292" s="22">
        <f t="shared" si="24"/>
        <v>1063.35486203959</v>
      </c>
      <c r="R292" s="22">
        <f t="shared" si="25"/>
        <v>1219.772863244079</v>
      </c>
      <c r="S292" s="22">
        <f t="shared" si="26"/>
        <v>946.17490140233338</v>
      </c>
      <c r="T292" s="22">
        <f t="shared" si="27"/>
        <v>1089.3451643307783</v>
      </c>
      <c r="U292" s="22">
        <f t="shared" si="28"/>
        <v>1342.624301056791</v>
      </c>
      <c r="V292" s="22">
        <f t="shared" si="29"/>
        <v>952.57811297111641</v>
      </c>
    </row>
    <row r="293" spans="1:22" x14ac:dyDescent="0.25">
      <c r="A293" s="1" t="s">
        <v>41</v>
      </c>
      <c r="B293" s="1" t="s">
        <v>16</v>
      </c>
      <c r="C293" s="1" t="s">
        <v>17</v>
      </c>
      <c r="D293" s="1" t="s">
        <v>24</v>
      </c>
      <c r="E293" s="2">
        <v>80.857107632258405</v>
      </c>
      <c r="F293" s="1" t="s">
        <v>17</v>
      </c>
      <c r="G293" s="1" t="s">
        <v>100</v>
      </c>
      <c r="H293" s="13">
        <f>IF(G293="Mix",'Growth Factors'!$N$7,(IF(G293="Oil",'Growth Factors'!$E$7,'Growth Factors'!$K$7)))</f>
        <v>0.12321919048916015</v>
      </c>
      <c r="I293" s="23">
        <f>IF(G293="Mix",'Growth Factors'!$O$7,(IF(G293="Oil",'Growth Factors'!$F$7,'Growth Factors'!$L$7)))</f>
        <v>0.28844315001838977</v>
      </c>
      <c r="J293" s="23">
        <f>IF(G293="Mix",'Growth Factors'!$P$7,(IF(G293="Oil",'Growth Factors'!$G$7,'Growth Factors'!$M$7)))</f>
        <v>-5.5772089494429255E-4</v>
      </c>
      <c r="K293" s="23">
        <f>IF(G293="Mix",'Growth Factors'!$N$12,(IF(G293="Oil",'Growth Factors'!$E$12,'Growth Factors'!$K$12)))</f>
        <v>0.15067268446583987</v>
      </c>
      <c r="L293" s="23">
        <f>IF(G293="Mix",'Growth Factors'!$O$12,(IF(G293="Oil",'Growth Factors'!$F$12,'Growth Factors'!$L$12)))</f>
        <v>0.41821082914081459</v>
      </c>
      <c r="M293" s="23">
        <f>IF(G293="Mix",'Growth Factors'!$P$12,(IF(G293="Oil",'Growth Factors'!$G$12,'Growth Factors'!$M$12)))</f>
        <v>6.2059761281023675E-3</v>
      </c>
      <c r="N293" s="24" t="str">
        <f>VLOOKUP(A293,'Part 50 Counties'!$A$2:$B$34,2)</f>
        <v>Yes</v>
      </c>
      <c r="O293" s="25">
        <f>(IF(N293="No",0,(IF(D293="CO2",0,(VLOOKUP(F293,'Rule Reductions'!$C$2:$E$75,2,FALSE))))))</f>
        <v>0</v>
      </c>
      <c r="P293" s="25">
        <f>(IF(N293="No",0,(IF(D293="CO2",0,(VLOOKUP(F293,'Rule Reductions'!$C$2:$E$75,3,FALSE))))))</f>
        <v>0</v>
      </c>
      <c r="Q293" s="22">
        <f t="shared" si="24"/>
        <v>90.820254980000186</v>
      </c>
      <c r="R293" s="22">
        <f t="shared" si="25"/>
        <v>104.179786459083</v>
      </c>
      <c r="S293" s="22">
        <f t="shared" si="26"/>
        <v>80.812011933827137</v>
      </c>
      <c r="T293" s="22">
        <f t="shared" si="27"/>
        <v>93.04006509735413</v>
      </c>
      <c r="U293" s="22">
        <f t="shared" si="28"/>
        <v>114.67242565707329</v>
      </c>
      <c r="V293" s="22">
        <f t="shared" si="29"/>
        <v>81.35890491201161</v>
      </c>
    </row>
    <row r="294" spans="1:22" x14ac:dyDescent="0.25">
      <c r="A294" s="1" t="s">
        <v>41</v>
      </c>
      <c r="B294" s="1" t="s">
        <v>34</v>
      </c>
      <c r="C294" s="1" t="s">
        <v>17</v>
      </c>
      <c r="D294" s="1" t="s">
        <v>23</v>
      </c>
      <c r="E294" s="2">
        <v>294.17469</v>
      </c>
      <c r="F294" s="1" t="s">
        <v>17</v>
      </c>
      <c r="G294" s="1" t="s">
        <v>101</v>
      </c>
      <c r="H294" s="13">
        <f>IF(G294="Mix",'Growth Factors'!$N$7,(IF(G294="Oil",'Growth Factors'!$E$7,'Growth Factors'!$K$7)))</f>
        <v>8.9570562775409979E-2</v>
      </c>
      <c r="I294" s="23">
        <f>IF(G294="Mix",'Growth Factors'!$O$7,(IF(G294="Oil",'Growth Factors'!$F$7,'Growth Factors'!$L$7)))</f>
        <v>0.14741463403243865</v>
      </c>
      <c r="J294" s="23">
        <f>IF(G294="Mix",'Growth Factors'!$P$7,(IF(G294="Oil",'Growth Factors'!$G$7,'Growth Factors'!$M$7)))</f>
        <v>-9.7846340250338504E-3</v>
      </c>
      <c r="K294" s="23">
        <f>IF(G294="Mix",'Growth Factors'!$N$12,(IF(G294="Oil",'Growth Factors'!$E$12,'Growth Factors'!$K$12)))</f>
        <v>0.12354040091572198</v>
      </c>
      <c r="L294" s="23">
        <f>IF(G294="Mix",'Growth Factors'!$O$12,(IF(G294="Oil",'Growth Factors'!$F$12,'Growth Factors'!$L$12)))</f>
        <v>0.23183776999580308</v>
      </c>
      <c r="M294" s="23">
        <f>IF(G294="Mix",'Growth Factors'!$P$12,(IF(G294="Oil",'Growth Factors'!$G$12,'Growth Factors'!$M$12)))</f>
        <v>2.7241294693957304E-2</v>
      </c>
      <c r="N294" s="24" t="str">
        <f>VLOOKUP(A294,'Part 50 Counties'!$A$2:$B$34,2)</f>
        <v>Yes</v>
      </c>
      <c r="O294" s="25">
        <f>(IF(N294="No",0,(IF(D294="CO2",0,(VLOOKUP(F294,'Rule Reductions'!$C$2:$E$75,2,FALSE))))))</f>
        <v>0.75119553240227843</v>
      </c>
      <c r="P294" s="25">
        <f>(IF(N294="No",0,(IF(D294="CO2",0,(VLOOKUP(F294,'Rule Reductions'!$C$2:$E$75,3,FALSE))))))</f>
        <v>0.75119553240227843</v>
      </c>
      <c r="Q294" s="22">
        <f t="shared" si="24"/>
        <v>79.747823708011197</v>
      </c>
      <c r="R294" s="22">
        <f t="shared" si="25"/>
        <v>83.981545648340472</v>
      </c>
      <c r="S294" s="22">
        <f t="shared" si="26"/>
        <v>72.475820416426515</v>
      </c>
      <c r="T294" s="22">
        <f t="shared" si="27"/>
        <v>82.234143324156776</v>
      </c>
      <c r="U294" s="22">
        <f t="shared" si="28"/>
        <v>90.160641884690989</v>
      </c>
      <c r="V294" s="22">
        <f t="shared" si="29"/>
        <v>75.185821344302298</v>
      </c>
    </row>
    <row r="295" spans="1:22" x14ac:dyDescent="0.25">
      <c r="A295" s="1" t="s">
        <v>41</v>
      </c>
      <c r="B295" s="1" t="s">
        <v>34</v>
      </c>
      <c r="C295" s="1" t="s">
        <v>17</v>
      </c>
      <c r="D295" s="1" t="s">
        <v>24</v>
      </c>
      <c r="E295" s="2">
        <v>75.090400000000002</v>
      </c>
      <c r="F295" s="1" t="s">
        <v>17</v>
      </c>
      <c r="G295" s="1" t="s">
        <v>101</v>
      </c>
      <c r="H295" s="13">
        <f>IF(G295="Mix",'Growth Factors'!$N$7,(IF(G295="Oil",'Growth Factors'!$E$7,'Growth Factors'!$K$7)))</f>
        <v>8.9570562775409979E-2</v>
      </c>
      <c r="I295" s="23">
        <f>IF(G295="Mix",'Growth Factors'!$O$7,(IF(G295="Oil",'Growth Factors'!$F$7,'Growth Factors'!$L$7)))</f>
        <v>0.14741463403243865</v>
      </c>
      <c r="J295" s="23">
        <f>IF(G295="Mix",'Growth Factors'!$P$7,(IF(G295="Oil",'Growth Factors'!$G$7,'Growth Factors'!$M$7)))</f>
        <v>-9.7846340250338504E-3</v>
      </c>
      <c r="K295" s="23">
        <f>IF(G295="Mix",'Growth Factors'!$N$12,(IF(G295="Oil",'Growth Factors'!$E$12,'Growth Factors'!$K$12)))</f>
        <v>0.12354040091572198</v>
      </c>
      <c r="L295" s="23">
        <f>IF(G295="Mix",'Growth Factors'!$O$12,(IF(G295="Oil",'Growth Factors'!$F$12,'Growth Factors'!$L$12)))</f>
        <v>0.23183776999580308</v>
      </c>
      <c r="M295" s="23">
        <f>IF(G295="Mix",'Growth Factors'!$P$12,(IF(G295="Oil",'Growth Factors'!$G$12,'Growth Factors'!$M$12)))</f>
        <v>2.7241294693957304E-2</v>
      </c>
      <c r="N295" s="24" t="str">
        <f>VLOOKUP(A295,'Part 50 Counties'!$A$2:$B$34,2)</f>
        <v>Yes</v>
      </c>
      <c r="O295" s="25">
        <f>(IF(N295="No",0,(IF(D295="CO2",0,(VLOOKUP(F295,'Rule Reductions'!$C$2:$E$75,2,FALSE))))))</f>
        <v>0</v>
      </c>
      <c r="P295" s="25">
        <f>(IF(N295="No",0,(IF(D295="CO2",0,(VLOOKUP(F295,'Rule Reductions'!$C$2:$E$75,3,FALSE))))))</f>
        <v>0</v>
      </c>
      <c r="Q295" s="22">
        <f t="shared" si="24"/>
        <v>81.81628938703065</v>
      </c>
      <c r="R295" s="22">
        <f t="shared" si="25"/>
        <v>86.159823835349442</v>
      </c>
      <c r="S295" s="22">
        <f t="shared" si="26"/>
        <v>74.355667917206603</v>
      </c>
      <c r="T295" s="22">
        <f t="shared" si="27"/>
        <v>84.367098120921924</v>
      </c>
      <c r="U295" s="22">
        <f t="shared" si="28"/>
        <v>92.499190884092869</v>
      </c>
      <c r="V295" s="22">
        <f t="shared" si="29"/>
        <v>77.135959715087139</v>
      </c>
    </row>
    <row r="296" spans="1:22" x14ac:dyDescent="0.25">
      <c r="A296" s="1" t="s">
        <v>41</v>
      </c>
      <c r="B296" s="1" t="s">
        <v>35</v>
      </c>
      <c r="C296" s="1" t="s">
        <v>17</v>
      </c>
      <c r="D296" s="1" t="s">
        <v>23</v>
      </c>
      <c r="E296" s="2">
        <v>43.053037974683498</v>
      </c>
      <c r="F296" s="1" t="s">
        <v>17</v>
      </c>
      <c r="G296" s="1" t="s">
        <v>101</v>
      </c>
      <c r="H296" s="13">
        <f>IF(G296="Mix",'Growth Factors'!$N$7,(IF(G296="Oil",'Growth Factors'!$E$7,'Growth Factors'!$K$7)))</f>
        <v>8.9570562775409979E-2</v>
      </c>
      <c r="I296" s="23">
        <f>IF(G296="Mix",'Growth Factors'!$O$7,(IF(G296="Oil",'Growth Factors'!$F$7,'Growth Factors'!$L$7)))</f>
        <v>0.14741463403243865</v>
      </c>
      <c r="J296" s="23">
        <f>IF(G296="Mix",'Growth Factors'!$P$7,(IF(G296="Oil",'Growth Factors'!$G$7,'Growth Factors'!$M$7)))</f>
        <v>-9.7846340250338504E-3</v>
      </c>
      <c r="K296" s="23">
        <f>IF(G296="Mix",'Growth Factors'!$N$12,(IF(G296="Oil",'Growth Factors'!$E$12,'Growth Factors'!$K$12)))</f>
        <v>0.12354040091572198</v>
      </c>
      <c r="L296" s="23">
        <f>IF(G296="Mix",'Growth Factors'!$O$12,(IF(G296="Oil",'Growth Factors'!$F$12,'Growth Factors'!$L$12)))</f>
        <v>0.23183776999580308</v>
      </c>
      <c r="M296" s="23">
        <f>IF(G296="Mix",'Growth Factors'!$P$12,(IF(G296="Oil",'Growth Factors'!$G$12,'Growth Factors'!$M$12)))</f>
        <v>2.7241294693957304E-2</v>
      </c>
      <c r="N296" s="24" t="str">
        <f>VLOOKUP(A296,'Part 50 Counties'!$A$2:$B$34,2)</f>
        <v>Yes</v>
      </c>
      <c r="O296" s="25">
        <f>(IF(N296="No",0,(IF(D296="CO2",0,(VLOOKUP(F296,'Rule Reductions'!$C$2:$E$75,2,FALSE))))))</f>
        <v>0.75119553240227843</v>
      </c>
      <c r="P296" s="25">
        <f>(IF(N296="No",0,(IF(D296="CO2",0,(VLOOKUP(F296,'Rule Reductions'!$C$2:$E$75,3,FALSE))))))</f>
        <v>0.75119553240227843</v>
      </c>
      <c r="Q296" s="22">
        <f t="shared" si="24"/>
        <v>11.671249088422158</v>
      </c>
      <c r="R296" s="22">
        <f t="shared" si="25"/>
        <v>12.290862527876268</v>
      </c>
      <c r="S296" s="22">
        <f t="shared" si="26"/>
        <v>10.606977264545609</v>
      </c>
      <c r="T296" s="22">
        <f t="shared" si="27"/>
        <v>12.035126799489403</v>
      </c>
      <c r="U296" s="22">
        <f t="shared" si="28"/>
        <v>13.195185278799617</v>
      </c>
      <c r="V296" s="22">
        <f t="shared" si="29"/>
        <v>11.003591170586482</v>
      </c>
    </row>
    <row r="297" spans="1:22" x14ac:dyDescent="0.25">
      <c r="A297" s="1" t="s">
        <v>41</v>
      </c>
      <c r="B297" s="1" t="s">
        <v>35</v>
      </c>
      <c r="C297" s="1" t="s">
        <v>17</v>
      </c>
      <c r="D297" s="1" t="s">
        <v>24</v>
      </c>
      <c r="E297" s="6">
        <v>1.2835443037974701</v>
      </c>
      <c r="F297" s="1" t="s">
        <v>17</v>
      </c>
      <c r="G297" s="1" t="s">
        <v>101</v>
      </c>
      <c r="H297" s="13">
        <f>IF(G297="Mix",'Growth Factors'!$N$7,(IF(G297="Oil",'Growth Factors'!$E$7,'Growth Factors'!$K$7)))</f>
        <v>8.9570562775409979E-2</v>
      </c>
      <c r="I297" s="23">
        <f>IF(G297="Mix",'Growth Factors'!$O$7,(IF(G297="Oil",'Growth Factors'!$F$7,'Growth Factors'!$L$7)))</f>
        <v>0.14741463403243865</v>
      </c>
      <c r="J297" s="23">
        <f>IF(G297="Mix",'Growth Factors'!$P$7,(IF(G297="Oil",'Growth Factors'!$G$7,'Growth Factors'!$M$7)))</f>
        <v>-9.7846340250338504E-3</v>
      </c>
      <c r="K297" s="23">
        <f>IF(G297="Mix",'Growth Factors'!$N$12,(IF(G297="Oil",'Growth Factors'!$E$12,'Growth Factors'!$K$12)))</f>
        <v>0.12354040091572198</v>
      </c>
      <c r="L297" s="23">
        <f>IF(G297="Mix",'Growth Factors'!$O$12,(IF(G297="Oil",'Growth Factors'!$F$12,'Growth Factors'!$L$12)))</f>
        <v>0.23183776999580308</v>
      </c>
      <c r="M297" s="23">
        <f>IF(G297="Mix",'Growth Factors'!$P$12,(IF(G297="Oil",'Growth Factors'!$G$12,'Growth Factors'!$M$12)))</f>
        <v>2.7241294693957304E-2</v>
      </c>
      <c r="N297" s="24" t="str">
        <f>VLOOKUP(A297,'Part 50 Counties'!$A$2:$B$34,2)</f>
        <v>Yes</v>
      </c>
      <c r="O297" s="25">
        <f>(IF(N297="No",0,(IF(D297="CO2",0,(VLOOKUP(F297,'Rule Reductions'!$C$2:$E$75,2,FALSE))))))</f>
        <v>0</v>
      </c>
      <c r="P297" s="25">
        <f>(IF(N297="No",0,(IF(D297="CO2",0,(VLOOKUP(F297,'Rule Reductions'!$C$2:$E$75,3,FALSE))))))</f>
        <v>0</v>
      </c>
      <c r="Q297" s="22">
        <f t="shared" si="24"/>
        <v>1.3985120894357812</v>
      </c>
      <c r="R297" s="22">
        <f t="shared" si="25"/>
        <v>1.4727575176061956</v>
      </c>
      <c r="S297" s="22">
        <f t="shared" si="26"/>
        <v>1.270985292529895</v>
      </c>
      <c r="T297" s="22">
        <f t="shared" si="27"/>
        <v>1.4421138816817007</v>
      </c>
      <c r="U297" s="22">
        <f t="shared" si="28"/>
        <v>1.5811183528806914</v>
      </c>
      <c r="V297" s="22">
        <f t="shared" si="29"/>
        <v>1.3185097124299672</v>
      </c>
    </row>
    <row r="298" spans="1:22" x14ac:dyDescent="0.25">
      <c r="A298" s="1" t="s">
        <v>41</v>
      </c>
      <c r="B298" s="1" t="s">
        <v>83</v>
      </c>
      <c r="C298" s="1" t="s">
        <v>17</v>
      </c>
      <c r="D298" s="1" t="s">
        <v>23</v>
      </c>
      <c r="E298" s="2">
        <v>71</v>
      </c>
      <c r="F298" s="1" t="s">
        <v>17</v>
      </c>
      <c r="G298" s="1" t="s">
        <v>101</v>
      </c>
      <c r="H298" s="13">
        <f>IF(G298="Mix",'Growth Factors'!$N$7,(IF(G298="Oil",'Growth Factors'!$E$7,'Growth Factors'!$K$7)))</f>
        <v>8.9570562775409979E-2</v>
      </c>
      <c r="I298" s="23">
        <f>IF(G298="Mix",'Growth Factors'!$O$7,(IF(G298="Oil",'Growth Factors'!$F$7,'Growth Factors'!$L$7)))</f>
        <v>0.14741463403243865</v>
      </c>
      <c r="J298" s="23">
        <f>IF(G298="Mix",'Growth Factors'!$P$7,(IF(G298="Oil",'Growth Factors'!$G$7,'Growth Factors'!$M$7)))</f>
        <v>-9.7846340250338504E-3</v>
      </c>
      <c r="K298" s="23">
        <f>IF(G298="Mix",'Growth Factors'!$N$12,(IF(G298="Oil",'Growth Factors'!$E$12,'Growth Factors'!$K$12)))</f>
        <v>0.12354040091572198</v>
      </c>
      <c r="L298" s="23">
        <f>IF(G298="Mix",'Growth Factors'!$O$12,(IF(G298="Oil",'Growth Factors'!$F$12,'Growth Factors'!$L$12)))</f>
        <v>0.23183776999580308</v>
      </c>
      <c r="M298" s="23">
        <f>IF(G298="Mix",'Growth Factors'!$P$12,(IF(G298="Oil",'Growth Factors'!$G$12,'Growth Factors'!$M$12)))</f>
        <v>2.7241294693957304E-2</v>
      </c>
      <c r="N298" s="24" t="str">
        <f>VLOOKUP(A298,'Part 50 Counties'!$A$2:$B$34,2)</f>
        <v>Yes</v>
      </c>
      <c r="O298" s="25">
        <f>(IF(N298="No",0,(IF(D298="CO2",0,(VLOOKUP(F298,'Rule Reductions'!$C$2:$E$75,2,FALSE))))))</f>
        <v>0.75119553240227843</v>
      </c>
      <c r="P298" s="25">
        <f>(IF(N298="No",0,(IF(D298="CO2",0,(VLOOKUP(F298,'Rule Reductions'!$C$2:$E$75,3,FALSE))))))</f>
        <v>0.75119553240227843</v>
      </c>
      <c r="Q298" s="22">
        <f t="shared" si="24"/>
        <v>19.247391688485489</v>
      </c>
      <c r="R298" s="22">
        <f t="shared" si="25"/>
        <v>20.269213986533554</v>
      </c>
      <c r="S298" s="22">
        <f t="shared" si="26"/>
        <v>17.492270492632397</v>
      </c>
      <c r="T298" s="22">
        <f t="shared" si="27"/>
        <v>19.847472860480043</v>
      </c>
      <c r="U298" s="22">
        <f t="shared" si="28"/>
        <v>21.760558577670498</v>
      </c>
      <c r="V298" s="22">
        <f t="shared" si="29"/>
        <v>18.146337862871423</v>
      </c>
    </row>
    <row r="299" spans="1:22" x14ac:dyDescent="0.25">
      <c r="A299" s="1" t="s">
        <v>41</v>
      </c>
      <c r="B299" s="1" t="s">
        <v>83</v>
      </c>
      <c r="C299" s="1" t="s">
        <v>17</v>
      </c>
      <c r="D299" s="1" t="s">
        <v>24</v>
      </c>
      <c r="E299" s="6">
        <v>2.1</v>
      </c>
      <c r="F299" s="1" t="s">
        <v>17</v>
      </c>
      <c r="G299" s="1" t="s">
        <v>101</v>
      </c>
      <c r="H299" s="13">
        <f>IF(G299="Mix",'Growth Factors'!$N$7,(IF(G299="Oil",'Growth Factors'!$E$7,'Growth Factors'!$K$7)))</f>
        <v>8.9570562775409979E-2</v>
      </c>
      <c r="I299" s="23">
        <f>IF(G299="Mix",'Growth Factors'!$O$7,(IF(G299="Oil",'Growth Factors'!$F$7,'Growth Factors'!$L$7)))</f>
        <v>0.14741463403243865</v>
      </c>
      <c r="J299" s="23">
        <f>IF(G299="Mix",'Growth Factors'!$P$7,(IF(G299="Oil",'Growth Factors'!$G$7,'Growth Factors'!$M$7)))</f>
        <v>-9.7846340250338504E-3</v>
      </c>
      <c r="K299" s="23">
        <f>IF(G299="Mix",'Growth Factors'!$N$12,(IF(G299="Oil",'Growth Factors'!$E$12,'Growth Factors'!$K$12)))</f>
        <v>0.12354040091572198</v>
      </c>
      <c r="L299" s="23">
        <f>IF(G299="Mix",'Growth Factors'!$O$12,(IF(G299="Oil",'Growth Factors'!$F$12,'Growth Factors'!$L$12)))</f>
        <v>0.23183776999580308</v>
      </c>
      <c r="M299" s="23">
        <f>IF(G299="Mix",'Growth Factors'!$P$12,(IF(G299="Oil",'Growth Factors'!$G$12,'Growth Factors'!$M$12)))</f>
        <v>2.7241294693957304E-2</v>
      </c>
      <c r="N299" s="24" t="str">
        <f>VLOOKUP(A299,'Part 50 Counties'!$A$2:$B$34,2)</f>
        <v>Yes</v>
      </c>
      <c r="O299" s="25">
        <f>(IF(N299="No",0,(IF(D299="CO2",0,(VLOOKUP(F299,'Rule Reductions'!$C$2:$E$75,2,FALSE))))))</f>
        <v>0</v>
      </c>
      <c r="P299" s="25">
        <f>(IF(N299="No",0,(IF(D299="CO2",0,(VLOOKUP(F299,'Rule Reductions'!$C$2:$E$75,3,FALSE))))))</f>
        <v>0</v>
      </c>
      <c r="Q299" s="22">
        <f t="shared" si="24"/>
        <v>2.288098181828361</v>
      </c>
      <c r="R299" s="22">
        <f t="shared" si="25"/>
        <v>2.4095707314681212</v>
      </c>
      <c r="S299" s="22">
        <f t="shared" si="26"/>
        <v>2.079452268547429</v>
      </c>
      <c r="T299" s="22">
        <f t="shared" si="27"/>
        <v>2.359434841923016</v>
      </c>
      <c r="U299" s="22">
        <f t="shared" si="28"/>
        <v>2.5868593169911867</v>
      </c>
      <c r="V299" s="22">
        <f t="shared" si="29"/>
        <v>2.1572067188573105</v>
      </c>
    </row>
    <row r="300" spans="1:22" x14ac:dyDescent="0.25">
      <c r="A300" s="1" t="s">
        <v>64</v>
      </c>
      <c r="B300" s="1" t="s">
        <v>35</v>
      </c>
      <c r="C300" s="1" t="s">
        <v>17</v>
      </c>
      <c r="D300" s="1" t="s">
        <v>23</v>
      </c>
      <c r="E300" s="6">
        <v>1.25</v>
      </c>
      <c r="F300" s="1" t="s">
        <v>17</v>
      </c>
      <c r="G300" s="1" t="s">
        <v>101</v>
      </c>
      <c r="H300" s="13">
        <f>IF(G300="Mix",'Growth Factors'!$N$7,(IF(G300="Oil",'Growth Factors'!$E$7,'Growth Factors'!$K$7)))</f>
        <v>8.9570562775409979E-2</v>
      </c>
      <c r="I300" s="23">
        <f>IF(G300="Mix",'Growth Factors'!$O$7,(IF(G300="Oil",'Growth Factors'!$F$7,'Growth Factors'!$L$7)))</f>
        <v>0.14741463403243865</v>
      </c>
      <c r="J300" s="23">
        <f>IF(G300="Mix",'Growth Factors'!$P$7,(IF(G300="Oil",'Growth Factors'!$G$7,'Growth Factors'!$M$7)))</f>
        <v>-9.7846340250338504E-3</v>
      </c>
      <c r="K300" s="23">
        <f>IF(G300="Mix",'Growth Factors'!$N$12,(IF(G300="Oil",'Growth Factors'!$E$12,'Growth Factors'!$K$12)))</f>
        <v>0.12354040091572198</v>
      </c>
      <c r="L300" s="23">
        <f>IF(G300="Mix",'Growth Factors'!$O$12,(IF(G300="Oil",'Growth Factors'!$F$12,'Growth Factors'!$L$12)))</f>
        <v>0.23183776999580308</v>
      </c>
      <c r="M300" s="23">
        <f>IF(G300="Mix",'Growth Factors'!$P$12,(IF(G300="Oil",'Growth Factors'!$G$12,'Growth Factors'!$M$12)))</f>
        <v>2.7241294693957304E-2</v>
      </c>
      <c r="N300" s="24" t="str">
        <f>VLOOKUP(A300,'Part 50 Counties'!$A$2:$B$34,2)</f>
        <v>No</v>
      </c>
      <c r="O300" s="25">
        <f>(IF(N300="No",0,(IF(D300="CO2",0,(VLOOKUP(F300,'Rule Reductions'!$C$2:$E$75,2,FALSE))))))</f>
        <v>0</v>
      </c>
      <c r="P300" s="25">
        <f>(IF(N300="No",0,(IF(D300="CO2",0,(VLOOKUP(F300,'Rule Reductions'!$C$2:$E$75,3,FALSE))))))</f>
        <v>0</v>
      </c>
      <c r="Q300" s="22">
        <f t="shared" si="24"/>
        <v>1.3619632034692626</v>
      </c>
      <c r="R300" s="22">
        <f t="shared" si="25"/>
        <v>1.4342682925405483</v>
      </c>
      <c r="S300" s="22">
        <f t="shared" si="26"/>
        <v>1.2377692074687077</v>
      </c>
      <c r="T300" s="22">
        <f t="shared" si="27"/>
        <v>1.4044255011446525</v>
      </c>
      <c r="U300" s="22">
        <f t="shared" si="28"/>
        <v>1.5397972124947539</v>
      </c>
      <c r="V300" s="22">
        <f t="shared" si="29"/>
        <v>1.2840516183674466</v>
      </c>
    </row>
    <row r="301" spans="1:22" x14ac:dyDescent="0.25">
      <c r="A301" s="1" t="s">
        <v>64</v>
      </c>
      <c r="B301" s="1" t="s">
        <v>35</v>
      </c>
      <c r="C301" s="1" t="s">
        <v>17</v>
      </c>
      <c r="D301" s="1" t="s">
        <v>24</v>
      </c>
      <c r="E301" s="3">
        <v>0</v>
      </c>
      <c r="F301" s="1" t="s">
        <v>17</v>
      </c>
      <c r="G301" s="1" t="s">
        <v>101</v>
      </c>
      <c r="H301" s="13">
        <f>IF(G301="Mix",'Growth Factors'!$N$7,(IF(G301="Oil",'Growth Factors'!$E$7,'Growth Factors'!$K$7)))</f>
        <v>8.9570562775409979E-2</v>
      </c>
      <c r="I301" s="23">
        <f>IF(G301="Mix",'Growth Factors'!$O$7,(IF(G301="Oil",'Growth Factors'!$F$7,'Growth Factors'!$L$7)))</f>
        <v>0.14741463403243865</v>
      </c>
      <c r="J301" s="23">
        <f>IF(G301="Mix",'Growth Factors'!$P$7,(IF(G301="Oil",'Growth Factors'!$G$7,'Growth Factors'!$M$7)))</f>
        <v>-9.7846340250338504E-3</v>
      </c>
      <c r="K301" s="23">
        <f>IF(G301="Mix",'Growth Factors'!$N$12,(IF(G301="Oil",'Growth Factors'!$E$12,'Growth Factors'!$K$12)))</f>
        <v>0.12354040091572198</v>
      </c>
      <c r="L301" s="23">
        <f>IF(G301="Mix",'Growth Factors'!$O$12,(IF(G301="Oil",'Growth Factors'!$F$12,'Growth Factors'!$L$12)))</f>
        <v>0.23183776999580308</v>
      </c>
      <c r="M301" s="23">
        <f>IF(G301="Mix",'Growth Factors'!$P$12,(IF(G301="Oil",'Growth Factors'!$G$12,'Growth Factors'!$M$12)))</f>
        <v>2.7241294693957304E-2</v>
      </c>
      <c r="N301" s="24" t="str">
        <f>VLOOKUP(A301,'Part 50 Counties'!$A$2:$B$34,2)</f>
        <v>No</v>
      </c>
      <c r="O301" s="25">
        <f>(IF(N301="No",0,(IF(D301="CO2",0,(VLOOKUP(F301,'Rule Reductions'!$C$2:$E$75,2,FALSE))))))</f>
        <v>0</v>
      </c>
      <c r="P301" s="25">
        <f>(IF(N301="No",0,(IF(D301="CO2",0,(VLOOKUP(F301,'Rule Reductions'!$C$2:$E$75,3,FALSE))))))</f>
        <v>0</v>
      </c>
      <c r="Q301" s="22">
        <f t="shared" si="24"/>
        <v>0</v>
      </c>
      <c r="R301" s="22">
        <f t="shared" si="25"/>
        <v>0</v>
      </c>
      <c r="S301" s="22">
        <f t="shared" si="26"/>
        <v>0</v>
      </c>
      <c r="T301" s="22">
        <f t="shared" si="27"/>
        <v>0</v>
      </c>
      <c r="U301" s="22">
        <f t="shared" si="28"/>
        <v>0</v>
      </c>
      <c r="V301" s="22">
        <f t="shared" si="29"/>
        <v>0</v>
      </c>
    </row>
    <row r="302" spans="1:22" x14ac:dyDescent="0.25">
      <c r="A302" s="1" t="s">
        <v>63</v>
      </c>
      <c r="B302" s="1" t="s">
        <v>35</v>
      </c>
      <c r="C302" s="1" t="s">
        <v>17</v>
      </c>
      <c r="D302" s="1" t="s">
        <v>23</v>
      </c>
      <c r="E302" s="2">
        <v>41.850253164557003</v>
      </c>
      <c r="F302" s="1" t="s">
        <v>17</v>
      </c>
      <c r="G302" s="1" t="s">
        <v>101</v>
      </c>
      <c r="H302" s="13">
        <f>IF(G302="Mix",'Growth Factors'!$N$7,(IF(G302="Oil",'Growth Factors'!$E$7,'Growth Factors'!$K$7)))</f>
        <v>8.9570562775409979E-2</v>
      </c>
      <c r="I302" s="23">
        <f>IF(G302="Mix",'Growth Factors'!$O$7,(IF(G302="Oil",'Growth Factors'!$F$7,'Growth Factors'!$L$7)))</f>
        <v>0.14741463403243865</v>
      </c>
      <c r="J302" s="23">
        <f>IF(G302="Mix",'Growth Factors'!$P$7,(IF(G302="Oil",'Growth Factors'!$G$7,'Growth Factors'!$M$7)))</f>
        <v>-9.7846340250338504E-3</v>
      </c>
      <c r="K302" s="23">
        <f>IF(G302="Mix",'Growth Factors'!$N$12,(IF(G302="Oil",'Growth Factors'!$E$12,'Growth Factors'!$K$12)))</f>
        <v>0.12354040091572198</v>
      </c>
      <c r="L302" s="23">
        <f>IF(G302="Mix",'Growth Factors'!$O$12,(IF(G302="Oil",'Growth Factors'!$F$12,'Growth Factors'!$L$12)))</f>
        <v>0.23183776999580308</v>
      </c>
      <c r="M302" s="23">
        <f>IF(G302="Mix",'Growth Factors'!$P$12,(IF(G302="Oil",'Growth Factors'!$G$12,'Growth Factors'!$M$12)))</f>
        <v>2.7241294693957304E-2</v>
      </c>
      <c r="N302" s="24" t="str">
        <f>VLOOKUP(A302,'Part 50 Counties'!$A$2:$B$34,2)</f>
        <v>No</v>
      </c>
      <c r="O302" s="25">
        <f>(IF(N302="No",0,(IF(D302="CO2",0,(VLOOKUP(F302,'Rule Reductions'!$C$2:$E$75,2,FALSE))))))</f>
        <v>0</v>
      </c>
      <c r="P302" s="25">
        <f>(IF(N302="No",0,(IF(D302="CO2",0,(VLOOKUP(F302,'Rule Reductions'!$C$2:$E$75,3,FALSE))))))</f>
        <v>0</v>
      </c>
      <c r="Q302" s="22">
        <f t="shared" si="24"/>
        <v>45.598803892799758</v>
      </c>
      <c r="R302" s="22">
        <f t="shared" si="25"/>
        <v>48.019592918975086</v>
      </c>
      <c r="S302" s="22">
        <f t="shared" si="26"/>
        <v>41.440763753486799</v>
      </c>
      <c r="T302" s="22">
        <f t="shared" si="27"/>
        <v>47.020450218930833</v>
      </c>
      <c r="U302" s="22">
        <f t="shared" si="28"/>
        <v>51.552722531987705</v>
      </c>
      <c r="V302" s="22">
        <f t="shared" si="29"/>
        <v>42.990308244029421</v>
      </c>
    </row>
    <row r="303" spans="1:22" x14ac:dyDescent="0.25">
      <c r="A303" s="1" t="s">
        <v>63</v>
      </c>
      <c r="B303" s="1" t="s">
        <v>35</v>
      </c>
      <c r="C303" s="1" t="s">
        <v>17</v>
      </c>
      <c r="D303" s="1" t="s">
        <v>24</v>
      </c>
      <c r="E303" s="6">
        <v>1.25696202531646</v>
      </c>
      <c r="F303" s="1" t="s">
        <v>17</v>
      </c>
      <c r="G303" s="1" t="s">
        <v>101</v>
      </c>
      <c r="H303" s="13">
        <f>IF(G303="Mix",'Growth Factors'!$N$7,(IF(G303="Oil",'Growth Factors'!$E$7,'Growth Factors'!$K$7)))</f>
        <v>8.9570562775409979E-2</v>
      </c>
      <c r="I303" s="23">
        <f>IF(G303="Mix",'Growth Factors'!$O$7,(IF(G303="Oil",'Growth Factors'!$F$7,'Growth Factors'!$L$7)))</f>
        <v>0.14741463403243865</v>
      </c>
      <c r="J303" s="23">
        <f>IF(G303="Mix",'Growth Factors'!$P$7,(IF(G303="Oil",'Growth Factors'!$G$7,'Growth Factors'!$M$7)))</f>
        <v>-9.7846340250338504E-3</v>
      </c>
      <c r="K303" s="23">
        <f>IF(G303="Mix",'Growth Factors'!$N$12,(IF(G303="Oil",'Growth Factors'!$E$12,'Growth Factors'!$K$12)))</f>
        <v>0.12354040091572198</v>
      </c>
      <c r="L303" s="23">
        <f>IF(G303="Mix",'Growth Factors'!$O$12,(IF(G303="Oil",'Growth Factors'!$F$12,'Growth Factors'!$L$12)))</f>
        <v>0.23183776999580308</v>
      </c>
      <c r="M303" s="23">
        <f>IF(G303="Mix",'Growth Factors'!$P$12,(IF(G303="Oil",'Growth Factors'!$G$12,'Growth Factors'!$M$12)))</f>
        <v>2.7241294693957304E-2</v>
      </c>
      <c r="N303" s="24" t="str">
        <f>VLOOKUP(A303,'Part 50 Counties'!$A$2:$B$34,2)</f>
        <v>No</v>
      </c>
      <c r="O303" s="25">
        <f>(IF(N303="No",0,(IF(D303="CO2",0,(VLOOKUP(F303,'Rule Reductions'!$C$2:$E$75,2,FALSE))))))</f>
        <v>0</v>
      </c>
      <c r="P303" s="25">
        <f>(IF(N303="No",0,(IF(D303="CO2",0,(VLOOKUP(F303,'Rule Reductions'!$C$2:$E$75,3,FALSE))))))</f>
        <v>0</v>
      </c>
      <c r="Q303" s="22">
        <f t="shared" si="24"/>
        <v>1.3695488213113745</v>
      </c>
      <c r="R303" s="22">
        <f t="shared" si="25"/>
        <v>1.4422566222711588</v>
      </c>
      <c r="S303" s="22">
        <f t="shared" si="26"/>
        <v>1.244663111915373</v>
      </c>
      <c r="T303" s="22">
        <f t="shared" si="27"/>
        <v>1.4122476178598933</v>
      </c>
      <c r="U303" s="22">
        <f t="shared" si="28"/>
        <v>1.5483732982352363</v>
      </c>
      <c r="V303" s="22">
        <f t="shared" si="29"/>
        <v>1.291203298267219</v>
      </c>
    </row>
    <row r="304" spans="1:22" x14ac:dyDescent="0.25">
      <c r="A304" s="1" t="s">
        <v>48</v>
      </c>
      <c r="B304" s="1" t="s">
        <v>16</v>
      </c>
      <c r="C304" s="1" t="s">
        <v>17</v>
      </c>
      <c r="D304" s="1" t="s">
        <v>23</v>
      </c>
      <c r="E304" s="2">
        <v>12.6471226415094</v>
      </c>
      <c r="F304" s="1" t="s">
        <v>17</v>
      </c>
      <c r="G304" s="1" t="s">
        <v>100</v>
      </c>
      <c r="H304" s="13">
        <f>IF(G304="Mix",'Growth Factors'!$N$7,(IF(G304="Oil",'Growth Factors'!$E$7,'Growth Factors'!$K$7)))</f>
        <v>0.12321919048916015</v>
      </c>
      <c r="I304" s="23">
        <f>IF(G304="Mix",'Growth Factors'!$O$7,(IF(G304="Oil",'Growth Factors'!$F$7,'Growth Factors'!$L$7)))</f>
        <v>0.28844315001838977</v>
      </c>
      <c r="J304" s="23">
        <f>IF(G304="Mix",'Growth Factors'!$P$7,(IF(G304="Oil",'Growth Factors'!$G$7,'Growth Factors'!$M$7)))</f>
        <v>-5.5772089494429255E-4</v>
      </c>
      <c r="K304" s="23">
        <f>IF(G304="Mix",'Growth Factors'!$N$12,(IF(G304="Oil",'Growth Factors'!$E$12,'Growth Factors'!$K$12)))</f>
        <v>0.15067268446583987</v>
      </c>
      <c r="L304" s="23">
        <f>IF(G304="Mix",'Growth Factors'!$O$12,(IF(G304="Oil",'Growth Factors'!$F$12,'Growth Factors'!$L$12)))</f>
        <v>0.41821082914081459</v>
      </c>
      <c r="M304" s="23">
        <f>IF(G304="Mix",'Growth Factors'!$P$12,(IF(G304="Oil",'Growth Factors'!$G$12,'Growth Factors'!$M$12)))</f>
        <v>6.2059761281023675E-3</v>
      </c>
      <c r="N304" s="24" t="str">
        <f>VLOOKUP(A304,'Part 50 Counties'!$A$2:$B$34,2)</f>
        <v>No</v>
      </c>
      <c r="O304" s="25">
        <f>(IF(N304="No",0,(IF(D304="CO2",0,(VLOOKUP(F304,'Rule Reductions'!$C$2:$E$75,2,FALSE))))))</f>
        <v>0</v>
      </c>
      <c r="P304" s="25">
        <f>(IF(N304="No",0,(IF(D304="CO2",0,(VLOOKUP(F304,'Rule Reductions'!$C$2:$E$75,3,FALSE))))))</f>
        <v>0</v>
      </c>
      <c r="Q304" s="22">
        <f t="shared" si="24"/>
        <v>14.205490855413318</v>
      </c>
      <c r="R304" s="22">
        <f t="shared" si="25"/>
        <v>16.295098534895267</v>
      </c>
      <c r="S304" s="22">
        <f t="shared" si="26"/>
        <v>12.640069076951306</v>
      </c>
      <c r="T304" s="22">
        <f t="shared" si="27"/>
        <v>14.552698560674326</v>
      </c>
      <c r="U304" s="22">
        <f t="shared" si="28"/>
        <v>17.936286287660614</v>
      </c>
      <c r="V304" s="22">
        <f t="shared" si="29"/>
        <v>12.725610382711791</v>
      </c>
    </row>
    <row r="305" spans="1:22" x14ac:dyDescent="0.25">
      <c r="A305" s="1" t="s">
        <v>48</v>
      </c>
      <c r="B305" s="1" t="s">
        <v>16</v>
      </c>
      <c r="C305" s="1" t="s">
        <v>17</v>
      </c>
      <c r="D305" s="1" t="s">
        <v>24</v>
      </c>
      <c r="E305" s="4">
        <v>0.43192337278084397</v>
      </c>
      <c r="F305" s="1" t="s">
        <v>17</v>
      </c>
      <c r="G305" s="1" t="s">
        <v>100</v>
      </c>
      <c r="H305" s="13">
        <f>IF(G305="Mix",'Growth Factors'!$N$7,(IF(G305="Oil",'Growth Factors'!$E$7,'Growth Factors'!$K$7)))</f>
        <v>0.12321919048916015</v>
      </c>
      <c r="I305" s="23">
        <f>IF(G305="Mix",'Growth Factors'!$O$7,(IF(G305="Oil",'Growth Factors'!$F$7,'Growth Factors'!$L$7)))</f>
        <v>0.28844315001838977</v>
      </c>
      <c r="J305" s="23">
        <f>IF(G305="Mix",'Growth Factors'!$P$7,(IF(G305="Oil",'Growth Factors'!$G$7,'Growth Factors'!$M$7)))</f>
        <v>-5.5772089494429255E-4</v>
      </c>
      <c r="K305" s="23">
        <f>IF(G305="Mix",'Growth Factors'!$N$12,(IF(G305="Oil",'Growth Factors'!$E$12,'Growth Factors'!$K$12)))</f>
        <v>0.15067268446583987</v>
      </c>
      <c r="L305" s="23">
        <f>IF(G305="Mix",'Growth Factors'!$O$12,(IF(G305="Oil",'Growth Factors'!$F$12,'Growth Factors'!$L$12)))</f>
        <v>0.41821082914081459</v>
      </c>
      <c r="M305" s="23">
        <f>IF(G305="Mix",'Growth Factors'!$P$12,(IF(G305="Oil",'Growth Factors'!$G$12,'Growth Factors'!$M$12)))</f>
        <v>6.2059761281023675E-3</v>
      </c>
      <c r="N305" s="24" t="str">
        <f>VLOOKUP(A305,'Part 50 Counties'!$A$2:$B$34,2)</f>
        <v>No</v>
      </c>
      <c r="O305" s="25">
        <f>(IF(N305="No",0,(IF(D305="CO2",0,(VLOOKUP(F305,'Rule Reductions'!$C$2:$E$75,2,FALSE))))))</f>
        <v>0</v>
      </c>
      <c r="P305" s="25">
        <f>(IF(N305="No",0,(IF(D305="CO2",0,(VLOOKUP(F305,'Rule Reductions'!$C$2:$E$75,3,FALSE))))))</f>
        <v>0</v>
      </c>
      <c r="Q305" s="22">
        <f t="shared" si="24"/>
        <v>0.48514462112824736</v>
      </c>
      <c r="R305" s="22">
        <f t="shared" si="25"/>
        <v>0.5565087109923178</v>
      </c>
      <c r="S305" s="22">
        <f t="shared" si="26"/>
        <v>0.43168248009082927</v>
      </c>
      <c r="T305" s="22">
        <f t="shared" si="27"/>
        <v>0.49700242684127344</v>
      </c>
      <c r="U305" s="22">
        <f t="shared" si="28"/>
        <v>0.61255840463681788</v>
      </c>
      <c r="V305" s="22">
        <f t="shared" si="29"/>
        <v>0.43460387892149133</v>
      </c>
    </row>
    <row r="306" spans="1:22" x14ac:dyDescent="0.25">
      <c r="A306" s="1" t="s">
        <v>48</v>
      </c>
      <c r="B306" s="1" t="s">
        <v>35</v>
      </c>
      <c r="C306" s="1" t="s">
        <v>17</v>
      </c>
      <c r="D306" s="1" t="s">
        <v>23</v>
      </c>
      <c r="E306" s="2">
        <v>17.001772151898699</v>
      </c>
      <c r="F306" s="1" t="s">
        <v>17</v>
      </c>
      <c r="G306" s="1" t="s">
        <v>101</v>
      </c>
      <c r="H306" s="13">
        <f>IF(G306="Mix",'Growth Factors'!$N$7,(IF(G306="Oil",'Growth Factors'!$E$7,'Growth Factors'!$K$7)))</f>
        <v>8.9570562775409979E-2</v>
      </c>
      <c r="I306" s="23">
        <f>IF(G306="Mix",'Growth Factors'!$O$7,(IF(G306="Oil",'Growth Factors'!$F$7,'Growth Factors'!$L$7)))</f>
        <v>0.14741463403243865</v>
      </c>
      <c r="J306" s="23">
        <f>IF(G306="Mix",'Growth Factors'!$P$7,(IF(G306="Oil",'Growth Factors'!$G$7,'Growth Factors'!$M$7)))</f>
        <v>-9.7846340250338504E-3</v>
      </c>
      <c r="K306" s="23">
        <f>IF(G306="Mix",'Growth Factors'!$N$12,(IF(G306="Oil",'Growth Factors'!$E$12,'Growth Factors'!$K$12)))</f>
        <v>0.12354040091572198</v>
      </c>
      <c r="L306" s="23">
        <f>IF(G306="Mix",'Growth Factors'!$O$12,(IF(G306="Oil",'Growth Factors'!$F$12,'Growth Factors'!$L$12)))</f>
        <v>0.23183776999580308</v>
      </c>
      <c r="M306" s="23">
        <f>IF(G306="Mix",'Growth Factors'!$P$12,(IF(G306="Oil",'Growth Factors'!$G$12,'Growth Factors'!$M$12)))</f>
        <v>2.7241294693957304E-2</v>
      </c>
      <c r="N306" s="24" t="str">
        <f>VLOOKUP(A306,'Part 50 Counties'!$A$2:$B$34,2)</f>
        <v>No</v>
      </c>
      <c r="O306" s="25">
        <f>(IF(N306="No",0,(IF(D306="CO2",0,(VLOOKUP(F306,'Rule Reductions'!$C$2:$E$75,2,FALSE))))))</f>
        <v>0</v>
      </c>
      <c r="P306" s="25">
        <f>(IF(N306="No",0,(IF(D306="CO2",0,(VLOOKUP(F306,'Rule Reductions'!$C$2:$E$75,3,FALSE))))))</f>
        <v>0</v>
      </c>
      <c r="Q306" s="22">
        <f t="shared" si="24"/>
        <v>18.52463045172356</v>
      </c>
      <c r="R306" s="22">
        <f t="shared" si="25"/>
        <v>19.508082171573754</v>
      </c>
      <c r="S306" s="22">
        <f t="shared" si="26"/>
        <v>16.83541603361536</v>
      </c>
      <c r="T306" s="22">
        <f t="shared" si="27"/>
        <v>19.102177899822021</v>
      </c>
      <c r="U306" s="22">
        <f t="shared" si="28"/>
        <v>20.943425093571641</v>
      </c>
      <c r="V306" s="22">
        <f t="shared" si="29"/>
        <v>17.464922437408088</v>
      </c>
    </row>
    <row r="307" spans="1:22" x14ac:dyDescent="0.25">
      <c r="A307" s="1" t="s">
        <v>48</v>
      </c>
      <c r="B307" s="1" t="s">
        <v>35</v>
      </c>
      <c r="C307" s="1" t="s">
        <v>17</v>
      </c>
      <c r="D307" s="1" t="s">
        <v>24</v>
      </c>
      <c r="E307" s="4">
        <v>0.49873417721518998</v>
      </c>
      <c r="F307" s="1" t="s">
        <v>17</v>
      </c>
      <c r="G307" s="1" t="s">
        <v>101</v>
      </c>
      <c r="H307" s="13">
        <f>IF(G307="Mix",'Growth Factors'!$N$7,(IF(G307="Oil",'Growth Factors'!$E$7,'Growth Factors'!$K$7)))</f>
        <v>8.9570562775409979E-2</v>
      </c>
      <c r="I307" s="23">
        <f>IF(G307="Mix",'Growth Factors'!$O$7,(IF(G307="Oil",'Growth Factors'!$F$7,'Growth Factors'!$L$7)))</f>
        <v>0.14741463403243865</v>
      </c>
      <c r="J307" s="23">
        <f>IF(G307="Mix",'Growth Factors'!$P$7,(IF(G307="Oil",'Growth Factors'!$G$7,'Growth Factors'!$M$7)))</f>
        <v>-9.7846340250338504E-3</v>
      </c>
      <c r="K307" s="23">
        <f>IF(G307="Mix",'Growth Factors'!$N$12,(IF(G307="Oil",'Growth Factors'!$E$12,'Growth Factors'!$K$12)))</f>
        <v>0.12354040091572198</v>
      </c>
      <c r="L307" s="23">
        <f>IF(G307="Mix",'Growth Factors'!$O$12,(IF(G307="Oil",'Growth Factors'!$F$12,'Growth Factors'!$L$12)))</f>
        <v>0.23183776999580308</v>
      </c>
      <c r="M307" s="23">
        <f>IF(G307="Mix",'Growth Factors'!$P$12,(IF(G307="Oil",'Growth Factors'!$G$12,'Growth Factors'!$M$12)))</f>
        <v>2.7241294693957304E-2</v>
      </c>
      <c r="N307" s="24" t="str">
        <f>VLOOKUP(A307,'Part 50 Counties'!$A$2:$B$34,2)</f>
        <v>No</v>
      </c>
      <c r="O307" s="25">
        <f>(IF(N307="No",0,(IF(D307="CO2",0,(VLOOKUP(F307,'Rule Reductions'!$C$2:$E$75,2,FALSE))))))</f>
        <v>0</v>
      </c>
      <c r="P307" s="25">
        <f>(IF(N307="No",0,(IF(D307="CO2",0,(VLOOKUP(F307,'Rule Reductions'!$C$2:$E$75,3,FALSE))))))</f>
        <v>0</v>
      </c>
      <c r="Q307" s="22">
        <f t="shared" si="24"/>
        <v>0.54340607814368558</v>
      </c>
      <c r="R307" s="22">
        <f t="shared" si="25"/>
        <v>0.57225489342883662</v>
      </c>
      <c r="S307" s="22">
        <f t="shared" si="26"/>
        <v>0.49385424581536297</v>
      </c>
      <c r="T307" s="22">
        <f t="shared" si="27"/>
        <v>0.56034799741872721</v>
      </c>
      <c r="U307" s="22">
        <f t="shared" si="28"/>
        <v>0.61435959668145135</v>
      </c>
      <c r="V307" s="22">
        <f t="shared" si="29"/>
        <v>0.51232034191065734</v>
      </c>
    </row>
    <row r="308" spans="1:22" x14ac:dyDescent="0.25">
      <c r="A308" s="1" t="s">
        <v>42</v>
      </c>
      <c r="B308" s="1" t="s">
        <v>16</v>
      </c>
      <c r="C308" s="1" t="s">
        <v>17</v>
      </c>
      <c r="D308" s="1" t="s">
        <v>23</v>
      </c>
      <c r="E308" s="2">
        <v>455.724838503358</v>
      </c>
      <c r="F308" s="1" t="s">
        <v>17</v>
      </c>
      <c r="G308" s="1" t="s">
        <v>100</v>
      </c>
      <c r="H308" s="13">
        <f>IF(G308="Mix",'Growth Factors'!$N$7,(IF(G308="Oil",'Growth Factors'!$E$7,'Growth Factors'!$K$7)))</f>
        <v>0.12321919048916015</v>
      </c>
      <c r="I308" s="23">
        <f>IF(G308="Mix",'Growth Factors'!$O$7,(IF(G308="Oil",'Growth Factors'!$F$7,'Growth Factors'!$L$7)))</f>
        <v>0.28844315001838977</v>
      </c>
      <c r="J308" s="23">
        <f>IF(G308="Mix",'Growth Factors'!$P$7,(IF(G308="Oil",'Growth Factors'!$G$7,'Growth Factors'!$M$7)))</f>
        <v>-5.5772089494429255E-4</v>
      </c>
      <c r="K308" s="23">
        <f>IF(G308="Mix",'Growth Factors'!$N$12,(IF(G308="Oil",'Growth Factors'!$E$12,'Growth Factors'!$K$12)))</f>
        <v>0.15067268446583987</v>
      </c>
      <c r="L308" s="23">
        <f>IF(G308="Mix",'Growth Factors'!$O$12,(IF(G308="Oil",'Growth Factors'!$F$12,'Growth Factors'!$L$12)))</f>
        <v>0.41821082914081459</v>
      </c>
      <c r="M308" s="23">
        <f>IF(G308="Mix",'Growth Factors'!$P$12,(IF(G308="Oil",'Growth Factors'!$G$12,'Growth Factors'!$M$12)))</f>
        <v>6.2059761281023675E-3</v>
      </c>
      <c r="N308" s="24" t="str">
        <f>VLOOKUP(A308,'Part 50 Counties'!$A$2:$B$34,2)</f>
        <v>Yes</v>
      </c>
      <c r="O308" s="25">
        <f>(IF(N308="No",0,(IF(D308="CO2",0,(VLOOKUP(F308,'Rule Reductions'!$C$2:$E$75,2,FALSE))))))</f>
        <v>0.75119553240227843</v>
      </c>
      <c r="P308" s="25">
        <f>(IF(N308="No",0,(IF(D308="CO2",0,(VLOOKUP(F308,'Rule Reductions'!$C$2:$E$75,3,FALSE))))))</f>
        <v>0.75119553240227843</v>
      </c>
      <c r="Q308" s="22">
        <f t="shared" si="24"/>
        <v>127.35775325529553</v>
      </c>
      <c r="R308" s="22">
        <f t="shared" si="25"/>
        <v>146.09189922410019</v>
      </c>
      <c r="S308" s="22">
        <f t="shared" si="26"/>
        <v>113.32313786389166</v>
      </c>
      <c r="T308" s="22">
        <f t="shared" si="27"/>
        <v>130.47060544076703</v>
      </c>
      <c r="U308" s="22">
        <f t="shared" si="28"/>
        <v>160.80578605770097</v>
      </c>
      <c r="V308" s="22">
        <f t="shared" si="29"/>
        <v>114.09004895644486</v>
      </c>
    </row>
    <row r="309" spans="1:22" x14ac:dyDescent="0.25">
      <c r="A309" s="1" t="s">
        <v>42</v>
      </c>
      <c r="B309" s="1" t="s">
        <v>16</v>
      </c>
      <c r="C309" s="1" t="s">
        <v>17</v>
      </c>
      <c r="D309" s="1" t="s">
        <v>24</v>
      </c>
      <c r="E309" s="2">
        <v>15.5638728970911</v>
      </c>
      <c r="F309" s="1" t="s">
        <v>17</v>
      </c>
      <c r="G309" s="1" t="s">
        <v>100</v>
      </c>
      <c r="H309" s="13">
        <f>IF(G309="Mix",'Growth Factors'!$N$7,(IF(G309="Oil",'Growth Factors'!$E$7,'Growth Factors'!$K$7)))</f>
        <v>0.12321919048916015</v>
      </c>
      <c r="I309" s="23">
        <f>IF(G309="Mix",'Growth Factors'!$O$7,(IF(G309="Oil",'Growth Factors'!$F$7,'Growth Factors'!$L$7)))</f>
        <v>0.28844315001838977</v>
      </c>
      <c r="J309" s="23">
        <f>IF(G309="Mix",'Growth Factors'!$P$7,(IF(G309="Oil",'Growth Factors'!$G$7,'Growth Factors'!$M$7)))</f>
        <v>-5.5772089494429255E-4</v>
      </c>
      <c r="K309" s="23">
        <f>IF(G309="Mix",'Growth Factors'!$N$12,(IF(G309="Oil",'Growth Factors'!$E$12,'Growth Factors'!$K$12)))</f>
        <v>0.15067268446583987</v>
      </c>
      <c r="L309" s="23">
        <f>IF(G309="Mix",'Growth Factors'!$O$12,(IF(G309="Oil",'Growth Factors'!$F$12,'Growth Factors'!$L$12)))</f>
        <v>0.41821082914081459</v>
      </c>
      <c r="M309" s="23">
        <f>IF(G309="Mix",'Growth Factors'!$P$12,(IF(G309="Oil",'Growth Factors'!$G$12,'Growth Factors'!$M$12)))</f>
        <v>6.2059761281023675E-3</v>
      </c>
      <c r="N309" s="24" t="str">
        <f>VLOOKUP(A309,'Part 50 Counties'!$A$2:$B$34,2)</f>
        <v>Yes</v>
      </c>
      <c r="O309" s="25">
        <f>(IF(N309="No",0,(IF(D309="CO2",0,(VLOOKUP(F309,'Rule Reductions'!$C$2:$E$75,2,FALSE))))))</f>
        <v>0</v>
      </c>
      <c r="P309" s="25">
        <f>(IF(N309="No",0,(IF(D309="CO2",0,(VLOOKUP(F309,'Rule Reductions'!$C$2:$E$75,3,FALSE))))))</f>
        <v>0</v>
      </c>
      <c r="Q309" s="22">
        <f t="shared" si="24"/>
        <v>17.481640716346845</v>
      </c>
      <c r="R309" s="22">
        <f t="shared" si="25"/>
        <v>20.053165422013898</v>
      </c>
      <c r="S309" s="22">
        <f t="shared" si="26"/>
        <v>15.555192599970134</v>
      </c>
      <c r="T309" s="22">
        <f t="shared" si="27"/>
        <v>17.908923407180946</v>
      </c>
      <c r="U309" s="22">
        <f t="shared" si="28"/>
        <v>22.072853086025823</v>
      </c>
      <c r="V309" s="22">
        <f t="shared" si="29"/>
        <v>15.660461920751267</v>
      </c>
    </row>
    <row r="310" spans="1:22" x14ac:dyDescent="0.25">
      <c r="A310" s="1" t="s">
        <v>43</v>
      </c>
      <c r="B310" s="1" t="s">
        <v>35</v>
      </c>
      <c r="C310" s="1" t="s">
        <v>17</v>
      </c>
      <c r="D310" s="1" t="s">
        <v>23</v>
      </c>
      <c r="E310" s="6">
        <v>3.8005063291139201</v>
      </c>
      <c r="F310" s="1" t="s">
        <v>17</v>
      </c>
      <c r="G310" s="1" t="s">
        <v>101</v>
      </c>
      <c r="H310" s="13">
        <f>IF(G310="Mix",'Growth Factors'!$N$7,(IF(G310="Oil",'Growth Factors'!$E$7,'Growth Factors'!$K$7)))</f>
        <v>8.9570562775409979E-2</v>
      </c>
      <c r="I310" s="23">
        <f>IF(G310="Mix",'Growth Factors'!$O$7,(IF(G310="Oil",'Growth Factors'!$F$7,'Growth Factors'!$L$7)))</f>
        <v>0.14741463403243865</v>
      </c>
      <c r="J310" s="23">
        <f>IF(G310="Mix",'Growth Factors'!$P$7,(IF(G310="Oil",'Growth Factors'!$G$7,'Growth Factors'!$M$7)))</f>
        <v>-9.7846340250338504E-3</v>
      </c>
      <c r="K310" s="23">
        <f>IF(G310="Mix",'Growth Factors'!$N$12,(IF(G310="Oil",'Growth Factors'!$E$12,'Growth Factors'!$K$12)))</f>
        <v>0.12354040091572198</v>
      </c>
      <c r="L310" s="23">
        <f>IF(G310="Mix",'Growth Factors'!$O$12,(IF(G310="Oil",'Growth Factors'!$F$12,'Growth Factors'!$L$12)))</f>
        <v>0.23183776999580308</v>
      </c>
      <c r="M310" s="23">
        <f>IF(G310="Mix",'Growth Factors'!$P$12,(IF(G310="Oil",'Growth Factors'!$G$12,'Growth Factors'!$M$12)))</f>
        <v>2.7241294693957304E-2</v>
      </c>
      <c r="N310" s="24" t="str">
        <f>VLOOKUP(A310,'Part 50 Counties'!$A$2:$B$34,2)</f>
        <v>No</v>
      </c>
      <c r="O310" s="25">
        <f>(IF(N310="No",0,(IF(D310="CO2",0,(VLOOKUP(F310,'Rule Reductions'!$C$2:$E$75,2,FALSE))))))</f>
        <v>0</v>
      </c>
      <c r="P310" s="25">
        <f>(IF(N310="No",0,(IF(D310="CO2",0,(VLOOKUP(F310,'Rule Reductions'!$C$2:$E$75,3,FALSE))))))</f>
        <v>0</v>
      </c>
      <c r="Q310" s="22">
        <f t="shared" si="24"/>
        <v>4.1409198198441617</v>
      </c>
      <c r="R310" s="22">
        <f t="shared" si="25"/>
        <v>4.3607565787582159</v>
      </c>
      <c r="S310" s="22">
        <f t="shared" si="26"/>
        <v>3.7633197655737156</v>
      </c>
      <c r="T310" s="22">
        <f t="shared" si="27"/>
        <v>4.2700224046953927</v>
      </c>
      <c r="U310" s="22">
        <f t="shared" si="28"/>
        <v>4.6816072413106271</v>
      </c>
      <c r="V310" s="22">
        <f t="shared" si="29"/>
        <v>3.9040370420115624</v>
      </c>
    </row>
    <row r="311" spans="1:22" x14ac:dyDescent="0.25">
      <c r="A311" s="1" t="s">
        <v>43</v>
      </c>
      <c r="B311" s="1" t="s">
        <v>35</v>
      </c>
      <c r="C311" s="1" t="s">
        <v>17</v>
      </c>
      <c r="D311" s="1" t="s">
        <v>24</v>
      </c>
      <c r="E311" s="4">
        <v>0.113924050632911</v>
      </c>
      <c r="F311" s="1" t="s">
        <v>17</v>
      </c>
      <c r="G311" s="1" t="s">
        <v>101</v>
      </c>
      <c r="H311" s="13">
        <f>IF(G311="Mix",'Growth Factors'!$N$7,(IF(G311="Oil",'Growth Factors'!$E$7,'Growth Factors'!$K$7)))</f>
        <v>8.9570562775409979E-2</v>
      </c>
      <c r="I311" s="23">
        <f>IF(G311="Mix",'Growth Factors'!$O$7,(IF(G311="Oil",'Growth Factors'!$F$7,'Growth Factors'!$L$7)))</f>
        <v>0.14741463403243865</v>
      </c>
      <c r="J311" s="23">
        <f>IF(G311="Mix",'Growth Factors'!$P$7,(IF(G311="Oil",'Growth Factors'!$G$7,'Growth Factors'!$M$7)))</f>
        <v>-9.7846340250338504E-3</v>
      </c>
      <c r="K311" s="23">
        <f>IF(G311="Mix",'Growth Factors'!$N$12,(IF(G311="Oil",'Growth Factors'!$E$12,'Growth Factors'!$K$12)))</f>
        <v>0.12354040091572198</v>
      </c>
      <c r="L311" s="23">
        <f>IF(G311="Mix",'Growth Factors'!$O$12,(IF(G311="Oil",'Growth Factors'!$F$12,'Growth Factors'!$L$12)))</f>
        <v>0.23183776999580308</v>
      </c>
      <c r="M311" s="23">
        <f>IF(G311="Mix",'Growth Factors'!$P$12,(IF(G311="Oil",'Growth Factors'!$G$12,'Growth Factors'!$M$12)))</f>
        <v>2.7241294693957304E-2</v>
      </c>
      <c r="N311" s="24" t="str">
        <f>VLOOKUP(A311,'Part 50 Counties'!$A$2:$B$34,2)</f>
        <v>No</v>
      </c>
      <c r="O311" s="25">
        <f>(IF(N311="No",0,(IF(D311="CO2",0,(VLOOKUP(F311,'Rule Reductions'!$C$2:$E$75,2,FALSE))))))</f>
        <v>0</v>
      </c>
      <c r="P311" s="25">
        <f>(IF(N311="No",0,(IF(D311="CO2",0,(VLOOKUP(F311,'Rule Reductions'!$C$2:$E$75,3,FALSE))))))</f>
        <v>0</v>
      </c>
      <c r="Q311" s="22">
        <f t="shared" si="24"/>
        <v>0.12412829196175514</v>
      </c>
      <c r="R311" s="22">
        <f t="shared" si="25"/>
        <v>0.13071812286445458</v>
      </c>
      <c r="S311" s="22">
        <f t="shared" si="26"/>
        <v>0.11280934549081854</v>
      </c>
      <c r="T311" s="22">
        <f t="shared" si="27"/>
        <v>0.12799827352204382</v>
      </c>
      <c r="U311" s="22">
        <f t="shared" si="28"/>
        <v>0.14033594848053405</v>
      </c>
      <c r="V311" s="22">
        <f t="shared" si="29"/>
        <v>0.11702748926893144</v>
      </c>
    </row>
    <row r="312" spans="1:22" x14ac:dyDescent="0.25">
      <c r="A312" s="1" t="s">
        <v>22</v>
      </c>
      <c r="B312" s="1" t="s">
        <v>16</v>
      </c>
      <c r="C312" s="1" t="s">
        <v>17</v>
      </c>
      <c r="D312" s="1" t="s">
        <v>23</v>
      </c>
      <c r="E312" s="2">
        <v>935.45865206268002</v>
      </c>
      <c r="F312" s="1" t="s">
        <v>17</v>
      </c>
      <c r="G312" s="1" t="s">
        <v>100</v>
      </c>
      <c r="H312" s="13">
        <f>IF(G312="Mix",'Growth Factors'!$N$7,(IF(G312="Oil",'Growth Factors'!$E$7,'Growth Factors'!$K$7)))</f>
        <v>0.12321919048916015</v>
      </c>
      <c r="I312" s="23">
        <f>IF(G312="Mix",'Growth Factors'!$O$7,(IF(G312="Oil",'Growth Factors'!$F$7,'Growth Factors'!$L$7)))</f>
        <v>0.28844315001838977</v>
      </c>
      <c r="J312" s="23">
        <f>IF(G312="Mix",'Growth Factors'!$P$7,(IF(G312="Oil",'Growth Factors'!$G$7,'Growth Factors'!$M$7)))</f>
        <v>-5.5772089494429255E-4</v>
      </c>
      <c r="K312" s="23">
        <f>IF(G312="Mix",'Growth Factors'!$N$12,(IF(G312="Oil",'Growth Factors'!$E$12,'Growth Factors'!$K$12)))</f>
        <v>0.15067268446583987</v>
      </c>
      <c r="L312" s="23">
        <f>IF(G312="Mix",'Growth Factors'!$O$12,(IF(G312="Oil",'Growth Factors'!$F$12,'Growth Factors'!$L$12)))</f>
        <v>0.41821082914081459</v>
      </c>
      <c r="M312" s="23">
        <f>IF(G312="Mix",'Growth Factors'!$P$12,(IF(G312="Oil",'Growth Factors'!$G$12,'Growth Factors'!$M$12)))</f>
        <v>6.2059761281023675E-3</v>
      </c>
      <c r="N312" s="24" t="str">
        <f>VLOOKUP(A312,'Part 50 Counties'!$A$2:$B$34,2)</f>
        <v>Yes</v>
      </c>
      <c r="O312" s="25">
        <f>(IF(N312="No",0,(IF(D312="CO2",0,(VLOOKUP(F312,'Rule Reductions'!$C$2:$E$75,2,FALSE))))))</f>
        <v>0.75119553240227843</v>
      </c>
      <c r="P312" s="25">
        <f>(IF(N312="No",0,(IF(D312="CO2",0,(VLOOKUP(F312,'Rule Reductions'!$C$2:$E$75,3,FALSE))))))</f>
        <v>0.75119553240227843</v>
      </c>
      <c r="Q312" s="22">
        <f t="shared" si="24"/>
        <v>261.42510156170101</v>
      </c>
      <c r="R312" s="22">
        <f t="shared" si="25"/>
        <v>299.88036547287442</v>
      </c>
      <c r="S312" s="22">
        <f t="shared" si="26"/>
        <v>232.61648441593164</v>
      </c>
      <c r="T312" s="22">
        <f t="shared" si="27"/>
        <v>267.81480048409162</v>
      </c>
      <c r="U312" s="22">
        <f t="shared" si="28"/>
        <v>330.08331159528893</v>
      </c>
      <c r="V312" s="22">
        <f t="shared" si="29"/>
        <v>234.19070981748709</v>
      </c>
    </row>
    <row r="313" spans="1:22" x14ac:dyDescent="0.25">
      <c r="A313" s="1" t="s">
        <v>22</v>
      </c>
      <c r="B313" s="1" t="s">
        <v>16</v>
      </c>
      <c r="C313" s="1" t="s">
        <v>17</v>
      </c>
      <c r="D313" s="1" t="s">
        <v>24</v>
      </c>
      <c r="E313" s="2">
        <v>31.947698108801799</v>
      </c>
      <c r="F313" s="1" t="s">
        <v>17</v>
      </c>
      <c r="G313" s="1" t="s">
        <v>100</v>
      </c>
      <c r="H313" s="13">
        <f>IF(G313="Mix",'Growth Factors'!$N$7,(IF(G313="Oil",'Growth Factors'!$E$7,'Growth Factors'!$K$7)))</f>
        <v>0.12321919048916015</v>
      </c>
      <c r="I313" s="23">
        <f>IF(G313="Mix",'Growth Factors'!$O$7,(IF(G313="Oil",'Growth Factors'!$F$7,'Growth Factors'!$L$7)))</f>
        <v>0.28844315001838977</v>
      </c>
      <c r="J313" s="23">
        <f>IF(G313="Mix",'Growth Factors'!$P$7,(IF(G313="Oil",'Growth Factors'!$G$7,'Growth Factors'!$M$7)))</f>
        <v>-5.5772089494429255E-4</v>
      </c>
      <c r="K313" s="23">
        <f>IF(G313="Mix",'Growth Factors'!$N$12,(IF(G313="Oil",'Growth Factors'!$E$12,'Growth Factors'!$K$12)))</f>
        <v>0.15067268446583987</v>
      </c>
      <c r="L313" s="23">
        <f>IF(G313="Mix",'Growth Factors'!$O$12,(IF(G313="Oil",'Growth Factors'!$F$12,'Growth Factors'!$L$12)))</f>
        <v>0.41821082914081459</v>
      </c>
      <c r="M313" s="23">
        <f>IF(G313="Mix",'Growth Factors'!$P$12,(IF(G313="Oil",'Growth Factors'!$G$12,'Growth Factors'!$M$12)))</f>
        <v>6.2059761281023675E-3</v>
      </c>
      <c r="N313" s="24" t="str">
        <f>VLOOKUP(A313,'Part 50 Counties'!$A$2:$B$34,2)</f>
        <v>Yes</v>
      </c>
      <c r="O313" s="25">
        <f>(IF(N313="No",0,(IF(D313="CO2",0,(VLOOKUP(F313,'Rule Reductions'!$C$2:$E$75,2,FALSE))))))</f>
        <v>0</v>
      </c>
      <c r="P313" s="25">
        <f>(IF(N313="No",0,(IF(D313="CO2",0,(VLOOKUP(F313,'Rule Reductions'!$C$2:$E$75,3,FALSE))))))</f>
        <v>0</v>
      </c>
      <c r="Q313" s="22">
        <f t="shared" si="24"/>
        <v>35.884267607760428</v>
      </c>
      <c r="R313" s="22">
        <f t="shared" si="25"/>
        <v>41.162792787141143</v>
      </c>
      <c r="S313" s="22">
        <f t="shared" si="26"/>
        <v>31.929880210021146</v>
      </c>
      <c r="T313" s="22">
        <f t="shared" si="27"/>
        <v>36.761343545359203</v>
      </c>
      <c r="U313" s="22">
        <f t="shared" si="28"/>
        <v>45.308571424024237</v>
      </c>
      <c r="V313" s="22">
        <f t="shared" si="29"/>
        <v>32.145964760612841</v>
      </c>
    </row>
    <row r="314" spans="1:22" x14ac:dyDescent="0.25">
      <c r="A314" s="1" t="s">
        <v>22</v>
      </c>
      <c r="B314" s="1" t="s">
        <v>34</v>
      </c>
      <c r="C314" s="1" t="s">
        <v>17</v>
      </c>
      <c r="D314" s="1" t="s">
        <v>23</v>
      </c>
      <c r="E314" s="2">
        <v>78.650000000000006</v>
      </c>
      <c r="F314" s="1" t="s">
        <v>17</v>
      </c>
      <c r="G314" s="1" t="s">
        <v>101</v>
      </c>
      <c r="H314" s="13">
        <f>IF(G314="Mix",'Growth Factors'!$N$7,(IF(G314="Oil",'Growth Factors'!$E$7,'Growth Factors'!$K$7)))</f>
        <v>8.9570562775409979E-2</v>
      </c>
      <c r="I314" s="23">
        <f>IF(G314="Mix",'Growth Factors'!$O$7,(IF(G314="Oil",'Growth Factors'!$F$7,'Growth Factors'!$L$7)))</f>
        <v>0.14741463403243865</v>
      </c>
      <c r="J314" s="23">
        <f>IF(G314="Mix",'Growth Factors'!$P$7,(IF(G314="Oil",'Growth Factors'!$G$7,'Growth Factors'!$M$7)))</f>
        <v>-9.7846340250338504E-3</v>
      </c>
      <c r="K314" s="23">
        <f>IF(G314="Mix",'Growth Factors'!$N$12,(IF(G314="Oil",'Growth Factors'!$E$12,'Growth Factors'!$K$12)))</f>
        <v>0.12354040091572198</v>
      </c>
      <c r="L314" s="23">
        <f>IF(G314="Mix",'Growth Factors'!$O$12,(IF(G314="Oil",'Growth Factors'!$F$12,'Growth Factors'!$L$12)))</f>
        <v>0.23183776999580308</v>
      </c>
      <c r="M314" s="23">
        <f>IF(G314="Mix",'Growth Factors'!$P$12,(IF(G314="Oil",'Growth Factors'!$G$12,'Growth Factors'!$M$12)))</f>
        <v>2.7241294693957304E-2</v>
      </c>
      <c r="N314" s="24" t="str">
        <f>VLOOKUP(A314,'Part 50 Counties'!$A$2:$B$34,2)</f>
        <v>Yes</v>
      </c>
      <c r="O314" s="25">
        <f>(IF(N314="No",0,(IF(D314="CO2",0,(VLOOKUP(F314,'Rule Reductions'!$C$2:$E$75,2,FALSE))))))</f>
        <v>0.75119553240227843</v>
      </c>
      <c r="P314" s="25">
        <f>(IF(N314="No",0,(IF(D314="CO2",0,(VLOOKUP(F314,'Rule Reductions'!$C$2:$E$75,3,FALSE))))))</f>
        <v>0.75119553240227843</v>
      </c>
      <c r="Q314" s="22">
        <f t="shared" si="24"/>
        <v>21.321230370413854</v>
      </c>
      <c r="R314" s="22">
        <f t="shared" si="25"/>
        <v>22.453150423110763</v>
      </c>
      <c r="S314" s="22">
        <f t="shared" si="26"/>
        <v>19.377001045711808</v>
      </c>
      <c r="T314" s="22">
        <f t="shared" si="27"/>
        <v>21.985968175728953</v>
      </c>
      <c r="U314" s="22">
        <f t="shared" si="28"/>
        <v>24.105182142729365</v>
      </c>
      <c r="V314" s="22">
        <f t="shared" si="29"/>
        <v>20.101541872039963</v>
      </c>
    </row>
    <row r="315" spans="1:22" x14ac:dyDescent="0.25">
      <c r="A315" s="1" t="s">
        <v>22</v>
      </c>
      <c r="B315" s="1" t="s">
        <v>34</v>
      </c>
      <c r="C315" s="1" t="s">
        <v>17</v>
      </c>
      <c r="D315" s="1" t="s">
        <v>24</v>
      </c>
      <c r="E315" s="6">
        <v>6.3</v>
      </c>
      <c r="F315" s="1" t="s">
        <v>17</v>
      </c>
      <c r="G315" s="1" t="s">
        <v>101</v>
      </c>
      <c r="H315" s="13">
        <f>IF(G315="Mix",'Growth Factors'!$N$7,(IF(G315="Oil",'Growth Factors'!$E$7,'Growth Factors'!$K$7)))</f>
        <v>8.9570562775409979E-2</v>
      </c>
      <c r="I315" s="23">
        <f>IF(G315="Mix",'Growth Factors'!$O$7,(IF(G315="Oil",'Growth Factors'!$F$7,'Growth Factors'!$L$7)))</f>
        <v>0.14741463403243865</v>
      </c>
      <c r="J315" s="23">
        <f>IF(G315="Mix",'Growth Factors'!$P$7,(IF(G315="Oil",'Growth Factors'!$G$7,'Growth Factors'!$M$7)))</f>
        <v>-9.7846340250338504E-3</v>
      </c>
      <c r="K315" s="23">
        <f>IF(G315="Mix",'Growth Factors'!$N$12,(IF(G315="Oil",'Growth Factors'!$E$12,'Growth Factors'!$K$12)))</f>
        <v>0.12354040091572198</v>
      </c>
      <c r="L315" s="23">
        <f>IF(G315="Mix",'Growth Factors'!$O$12,(IF(G315="Oil",'Growth Factors'!$F$12,'Growth Factors'!$L$12)))</f>
        <v>0.23183776999580308</v>
      </c>
      <c r="M315" s="23">
        <f>IF(G315="Mix",'Growth Factors'!$P$12,(IF(G315="Oil",'Growth Factors'!$G$12,'Growth Factors'!$M$12)))</f>
        <v>2.7241294693957304E-2</v>
      </c>
      <c r="N315" s="24" t="str">
        <f>VLOOKUP(A315,'Part 50 Counties'!$A$2:$B$34,2)</f>
        <v>Yes</v>
      </c>
      <c r="O315" s="25">
        <f>(IF(N315="No",0,(IF(D315="CO2",0,(VLOOKUP(F315,'Rule Reductions'!$C$2:$E$75,2,FALSE))))))</f>
        <v>0</v>
      </c>
      <c r="P315" s="25">
        <f>(IF(N315="No",0,(IF(D315="CO2",0,(VLOOKUP(F315,'Rule Reductions'!$C$2:$E$75,3,FALSE))))))</f>
        <v>0</v>
      </c>
      <c r="Q315" s="22">
        <f t="shared" si="24"/>
        <v>6.864294545485083</v>
      </c>
      <c r="R315" s="22">
        <f t="shared" si="25"/>
        <v>7.2287121944043635</v>
      </c>
      <c r="S315" s="22">
        <f t="shared" si="26"/>
        <v>6.2383568056422867</v>
      </c>
      <c r="T315" s="22">
        <f t="shared" si="27"/>
        <v>7.078304525769048</v>
      </c>
      <c r="U315" s="22">
        <f t="shared" si="28"/>
        <v>7.76057795097356</v>
      </c>
      <c r="V315" s="22">
        <f t="shared" si="29"/>
        <v>6.4716201565719311</v>
      </c>
    </row>
    <row r="316" spans="1:22" x14ac:dyDescent="0.25">
      <c r="A316" s="1" t="s">
        <v>22</v>
      </c>
      <c r="B316" s="1" t="s">
        <v>35</v>
      </c>
      <c r="C316" s="1" t="s">
        <v>17</v>
      </c>
      <c r="D316" s="1" t="s">
        <v>23</v>
      </c>
      <c r="E316" s="2">
        <v>13.401518987341801</v>
      </c>
      <c r="F316" s="1" t="s">
        <v>17</v>
      </c>
      <c r="G316" s="1" t="s">
        <v>101</v>
      </c>
      <c r="H316" s="13">
        <f>IF(G316="Mix",'Growth Factors'!$N$7,(IF(G316="Oil",'Growth Factors'!$E$7,'Growth Factors'!$K$7)))</f>
        <v>8.9570562775409979E-2</v>
      </c>
      <c r="I316" s="23">
        <f>IF(G316="Mix",'Growth Factors'!$O$7,(IF(G316="Oil",'Growth Factors'!$F$7,'Growth Factors'!$L$7)))</f>
        <v>0.14741463403243865</v>
      </c>
      <c r="J316" s="23">
        <f>IF(G316="Mix",'Growth Factors'!$P$7,(IF(G316="Oil",'Growth Factors'!$G$7,'Growth Factors'!$M$7)))</f>
        <v>-9.7846340250338504E-3</v>
      </c>
      <c r="K316" s="23">
        <f>IF(G316="Mix",'Growth Factors'!$N$12,(IF(G316="Oil",'Growth Factors'!$E$12,'Growth Factors'!$K$12)))</f>
        <v>0.12354040091572198</v>
      </c>
      <c r="L316" s="23">
        <f>IF(G316="Mix",'Growth Factors'!$O$12,(IF(G316="Oil",'Growth Factors'!$F$12,'Growth Factors'!$L$12)))</f>
        <v>0.23183776999580308</v>
      </c>
      <c r="M316" s="23">
        <f>IF(G316="Mix",'Growth Factors'!$P$12,(IF(G316="Oil",'Growth Factors'!$G$12,'Growth Factors'!$M$12)))</f>
        <v>2.7241294693957304E-2</v>
      </c>
      <c r="N316" s="24" t="str">
        <f>VLOOKUP(A316,'Part 50 Counties'!$A$2:$B$34,2)</f>
        <v>Yes</v>
      </c>
      <c r="O316" s="25">
        <f>(IF(N316="No",0,(IF(D316="CO2",0,(VLOOKUP(F316,'Rule Reductions'!$C$2:$E$75,2,FALSE))))))</f>
        <v>0.75119553240227843</v>
      </c>
      <c r="P316" s="25">
        <f>(IF(N316="No",0,(IF(D316="CO2",0,(VLOOKUP(F316,'Rule Reductions'!$C$2:$E$75,3,FALSE))))))</f>
        <v>0.75119553240227843</v>
      </c>
      <c r="Q316" s="22">
        <f t="shared" si="24"/>
        <v>3.6330181009865212</v>
      </c>
      <c r="R316" s="22">
        <f t="shared" si="25"/>
        <v>3.8258909309721609</v>
      </c>
      <c r="S316" s="22">
        <f t="shared" si="26"/>
        <v>3.301732325897631</v>
      </c>
      <c r="T316" s="22">
        <f t="shared" si="27"/>
        <v>3.7462856956404846</v>
      </c>
      <c r="U316" s="22">
        <f t="shared" si="28"/>
        <v>4.107387872588939</v>
      </c>
      <c r="V316" s="22">
        <f t="shared" si="29"/>
        <v>3.4251900199998704</v>
      </c>
    </row>
    <row r="317" spans="1:22" x14ac:dyDescent="0.25">
      <c r="A317" s="1" t="s">
        <v>22</v>
      </c>
      <c r="B317" s="1" t="s">
        <v>35</v>
      </c>
      <c r="C317" s="1" t="s">
        <v>17</v>
      </c>
      <c r="D317" s="1" t="s">
        <v>24</v>
      </c>
      <c r="E317" s="4">
        <v>0.341772151898734</v>
      </c>
      <c r="F317" s="1" t="s">
        <v>17</v>
      </c>
      <c r="G317" s="1" t="s">
        <v>101</v>
      </c>
      <c r="H317" s="13">
        <f>IF(G317="Mix",'Growth Factors'!$N$7,(IF(G317="Oil",'Growth Factors'!$E$7,'Growth Factors'!$K$7)))</f>
        <v>8.9570562775409979E-2</v>
      </c>
      <c r="I317" s="23">
        <f>IF(G317="Mix",'Growth Factors'!$O$7,(IF(G317="Oil",'Growth Factors'!$F$7,'Growth Factors'!$L$7)))</f>
        <v>0.14741463403243865</v>
      </c>
      <c r="J317" s="23">
        <f>IF(G317="Mix",'Growth Factors'!$P$7,(IF(G317="Oil",'Growth Factors'!$G$7,'Growth Factors'!$M$7)))</f>
        <v>-9.7846340250338504E-3</v>
      </c>
      <c r="K317" s="23">
        <f>IF(G317="Mix",'Growth Factors'!$N$12,(IF(G317="Oil",'Growth Factors'!$E$12,'Growth Factors'!$K$12)))</f>
        <v>0.12354040091572198</v>
      </c>
      <c r="L317" s="23">
        <f>IF(G317="Mix",'Growth Factors'!$O$12,(IF(G317="Oil",'Growth Factors'!$F$12,'Growth Factors'!$L$12)))</f>
        <v>0.23183776999580308</v>
      </c>
      <c r="M317" s="23">
        <f>IF(G317="Mix",'Growth Factors'!$P$12,(IF(G317="Oil",'Growth Factors'!$G$12,'Growth Factors'!$M$12)))</f>
        <v>2.7241294693957304E-2</v>
      </c>
      <c r="N317" s="24" t="str">
        <f>VLOOKUP(A317,'Part 50 Counties'!$A$2:$B$34,2)</f>
        <v>Yes</v>
      </c>
      <c r="O317" s="25">
        <f>(IF(N317="No",0,(IF(D317="CO2",0,(VLOOKUP(F317,'Rule Reductions'!$C$2:$E$75,2,FALSE))))))</f>
        <v>0</v>
      </c>
      <c r="P317" s="25">
        <f>(IF(N317="No",0,(IF(D317="CO2",0,(VLOOKUP(F317,'Rule Reductions'!$C$2:$E$75,3,FALSE))))))</f>
        <v>0</v>
      </c>
      <c r="Q317" s="22">
        <f t="shared" si="24"/>
        <v>0.37238487588526653</v>
      </c>
      <c r="R317" s="22">
        <f t="shared" si="25"/>
        <v>0.39215436859336494</v>
      </c>
      <c r="S317" s="22">
        <f t="shared" si="26"/>
        <v>0.33842803647245662</v>
      </c>
      <c r="T317" s="22">
        <f t="shared" si="27"/>
        <v>0.3839948205661326</v>
      </c>
      <c r="U317" s="22">
        <f t="shared" si="28"/>
        <v>0.42100784544160341</v>
      </c>
      <c r="V317" s="22">
        <f t="shared" si="29"/>
        <v>0.35108246780679536</v>
      </c>
    </row>
    <row r="318" spans="1:22" x14ac:dyDescent="0.25">
      <c r="A318" s="1" t="s">
        <v>44</v>
      </c>
      <c r="B318" s="1" t="s">
        <v>16</v>
      </c>
      <c r="C318" s="1" t="s">
        <v>17</v>
      </c>
      <c r="D318" s="1" t="s">
        <v>23</v>
      </c>
      <c r="E318" s="2">
        <v>12.6471226415094</v>
      </c>
      <c r="F318" s="1" t="s">
        <v>17</v>
      </c>
      <c r="G318" s="1" t="s">
        <v>100</v>
      </c>
      <c r="H318" s="13">
        <f>IF(G318="Mix",'Growth Factors'!$N$7,(IF(G318="Oil",'Growth Factors'!$E$7,'Growth Factors'!$K$7)))</f>
        <v>0.12321919048916015</v>
      </c>
      <c r="I318" s="23">
        <f>IF(G318="Mix",'Growth Factors'!$O$7,(IF(G318="Oil",'Growth Factors'!$F$7,'Growth Factors'!$L$7)))</f>
        <v>0.28844315001838977</v>
      </c>
      <c r="J318" s="23">
        <f>IF(G318="Mix",'Growth Factors'!$P$7,(IF(G318="Oil",'Growth Factors'!$G$7,'Growth Factors'!$M$7)))</f>
        <v>-5.5772089494429255E-4</v>
      </c>
      <c r="K318" s="23">
        <f>IF(G318="Mix",'Growth Factors'!$N$12,(IF(G318="Oil",'Growth Factors'!$E$12,'Growth Factors'!$K$12)))</f>
        <v>0.15067268446583987</v>
      </c>
      <c r="L318" s="23">
        <f>IF(G318="Mix",'Growth Factors'!$O$12,(IF(G318="Oil",'Growth Factors'!$F$12,'Growth Factors'!$L$12)))</f>
        <v>0.41821082914081459</v>
      </c>
      <c r="M318" s="23">
        <f>IF(G318="Mix",'Growth Factors'!$P$12,(IF(G318="Oil",'Growth Factors'!$G$12,'Growth Factors'!$M$12)))</f>
        <v>6.2059761281023675E-3</v>
      </c>
      <c r="N318" s="24" t="str">
        <f>VLOOKUP(A318,'Part 50 Counties'!$A$2:$B$34,2)</f>
        <v>Yes</v>
      </c>
      <c r="O318" s="25">
        <f>(IF(N318="No",0,(IF(D318="CO2",0,(VLOOKUP(F318,'Rule Reductions'!$C$2:$E$75,2,FALSE))))))</f>
        <v>0.75119553240227843</v>
      </c>
      <c r="P318" s="25">
        <f>(IF(N318="No",0,(IF(D318="CO2",0,(VLOOKUP(F318,'Rule Reductions'!$C$2:$E$75,3,FALSE))))))</f>
        <v>0.75119553240227843</v>
      </c>
      <c r="Q318" s="22">
        <f t="shared" si="24"/>
        <v>3.5343895892454129</v>
      </c>
      <c r="R318" s="22">
        <f t="shared" si="25"/>
        <v>4.0542933154270298</v>
      </c>
      <c r="S318" s="22">
        <f t="shared" si="26"/>
        <v>3.1449056570892937</v>
      </c>
      <c r="T318" s="22">
        <f t="shared" si="27"/>
        <v>3.6207764174987047</v>
      </c>
      <c r="U318" s="22">
        <f t="shared" si="28"/>
        <v>4.4626281604817128</v>
      </c>
      <c r="V318" s="22">
        <f t="shared" si="29"/>
        <v>3.1661887161266451</v>
      </c>
    </row>
    <row r="319" spans="1:22" x14ac:dyDescent="0.25">
      <c r="A319" s="1" t="s">
        <v>44</v>
      </c>
      <c r="B319" s="1" t="s">
        <v>16</v>
      </c>
      <c r="C319" s="1" t="s">
        <v>17</v>
      </c>
      <c r="D319" s="1" t="s">
        <v>24</v>
      </c>
      <c r="E319" s="4">
        <v>0.43192337278084397</v>
      </c>
      <c r="F319" s="1" t="s">
        <v>17</v>
      </c>
      <c r="G319" s="1" t="s">
        <v>100</v>
      </c>
      <c r="H319" s="13">
        <f>IF(G319="Mix",'Growth Factors'!$N$7,(IF(G319="Oil",'Growth Factors'!$E$7,'Growth Factors'!$K$7)))</f>
        <v>0.12321919048916015</v>
      </c>
      <c r="I319" s="23">
        <f>IF(G319="Mix",'Growth Factors'!$O$7,(IF(G319="Oil",'Growth Factors'!$F$7,'Growth Factors'!$L$7)))</f>
        <v>0.28844315001838977</v>
      </c>
      <c r="J319" s="23">
        <f>IF(G319="Mix",'Growth Factors'!$P$7,(IF(G319="Oil",'Growth Factors'!$G$7,'Growth Factors'!$M$7)))</f>
        <v>-5.5772089494429255E-4</v>
      </c>
      <c r="K319" s="23">
        <f>IF(G319="Mix",'Growth Factors'!$N$12,(IF(G319="Oil",'Growth Factors'!$E$12,'Growth Factors'!$K$12)))</f>
        <v>0.15067268446583987</v>
      </c>
      <c r="L319" s="23">
        <f>IF(G319="Mix",'Growth Factors'!$O$12,(IF(G319="Oil",'Growth Factors'!$F$12,'Growth Factors'!$L$12)))</f>
        <v>0.41821082914081459</v>
      </c>
      <c r="M319" s="23">
        <f>IF(G319="Mix",'Growth Factors'!$P$12,(IF(G319="Oil",'Growth Factors'!$G$12,'Growth Factors'!$M$12)))</f>
        <v>6.2059761281023675E-3</v>
      </c>
      <c r="N319" s="24" t="str">
        <f>VLOOKUP(A319,'Part 50 Counties'!$A$2:$B$34,2)</f>
        <v>Yes</v>
      </c>
      <c r="O319" s="25">
        <f>(IF(N319="No",0,(IF(D319="CO2",0,(VLOOKUP(F319,'Rule Reductions'!$C$2:$E$75,2,FALSE))))))</f>
        <v>0</v>
      </c>
      <c r="P319" s="25">
        <f>(IF(N319="No",0,(IF(D319="CO2",0,(VLOOKUP(F319,'Rule Reductions'!$C$2:$E$75,3,FALSE))))))</f>
        <v>0</v>
      </c>
      <c r="Q319" s="22">
        <f t="shared" si="24"/>
        <v>0.48514462112824736</v>
      </c>
      <c r="R319" s="22">
        <f t="shared" si="25"/>
        <v>0.5565087109923178</v>
      </c>
      <c r="S319" s="22">
        <f t="shared" si="26"/>
        <v>0.43168248009082927</v>
      </c>
      <c r="T319" s="22">
        <f t="shared" si="27"/>
        <v>0.49700242684127344</v>
      </c>
      <c r="U319" s="22">
        <f t="shared" si="28"/>
        <v>0.61255840463681788</v>
      </c>
      <c r="V319" s="22">
        <f t="shared" si="29"/>
        <v>0.43460387892149133</v>
      </c>
    </row>
    <row r="320" spans="1:22" x14ac:dyDescent="0.25">
      <c r="A320" s="1" t="s">
        <v>44</v>
      </c>
      <c r="B320" s="1" t="s">
        <v>35</v>
      </c>
      <c r="C320" s="1" t="s">
        <v>17</v>
      </c>
      <c r="D320" s="1" t="s">
        <v>23</v>
      </c>
      <c r="E320" s="2">
        <v>17.1022784810127</v>
      </c>
      <c r="F320" s="1" t="s">
        <v>17</v>
      </c>
      <c r="G320" s="1" t="s">
        <v>101</v>
      </c>
      <c r="H320" s="13">
        <f>IF(G320="Mix",'Growth Factors'!$N$7,(IF(G320="Oil",'Growth Factors'!$E$7,'Growth Factors'!$K$7)))</f>
        <v>8.9570562775409979E-2</v>
      </c>
      <c r="I320" s="23">
        <f>IF(G320="Mix",'Growth Factors'!$O$7,(IF(G320="Oil",'Growth Factors'!$F$7,'Growth Factors'!$L$7)))</f>
        <v>0.14741463403243865</v>
      </c>
      <c r="J320" s="23">
        <f>IF(G320="Mix",'Growth Factors'!$P$7,(IF(G320="Oil",'Growth Factors'!$G$7,'Growth Factors'!$M$7)))</f>
        <v>-9.7846340250338504E-3</v>
      </c>
      <c r="K320" s="23">
        <f>IF(G320="Mix",'Growth Factors'!$N$12,(IF(G320="Oil",'Growth Factors'!$E$12,'Growth Factors'!$K$12)))</f>
        <v>0.12354040091572198</v>
      </c>
      <c r="L320" s="23">
        <f>IF(G320="Mix",'Growth Factors'!$O$12,(IF(G320="Oil",'Growth Factors'!$F$12,'Growth Factors'!$L$12)))</f>
        <v>0.23183776999580308</v>
      </c>
      <c r="M320" s="23">
        <f>IF(G320="Mix",'Growth Factors'!$P$12,(IF(G320="Oil",'Growth Factors'!$G$12,'Growth Factors'!$M$12)))</f>
        <v>2.7241294693957304E-2</v>
      </c>
      <c r="N320" s="24" t="str">
        <f>VLOOKUP(A320,'Part 50 Counties'!$A$2:$B$34,2)</f>
        <v>Yes</v>
      </c>
      <c r="O320" s="25">
        <f>(IF(N320="No",0,(IF(D320="CO2",0,(VLOOKUP(F320,'Rule Reductions'!$C$2:$E$75,2,FALSE))))))</f>
        <v>0.75119553240227843</v>
      </c>
      <c r="P320" s="25">
        <f>(IF(N320="No",0,(IF(D320="CO2",0,(VLOOKUP(F320,'Rule Reductions'!$C$2:$E$75,3,FALSE))))))</f>
        <v>0.75119553240227843</v>
      </c>
      <c r="Q320" s="22">
        <f t="shared" si="24"/>
        <v>4.6362570801353256</v>
      </c>
      <c r="R320" s="22">
        <f t="shared" si="25"/>
        <v>4.8823907350554148</v>
      </c>
      <c r="S320" s="22">
        <f t="shared" si="26"/>
        <v>4.2134884680309925</v>
      </c>
      <c r="T320" s="22">
        <f t="shared" si="27"/>
        <v>4.780802929637626</v>
      </c>
      <c r="U320" s="22">
        <f t="shared" si="28"/>
        <v>5.2416215872916974</v>
      </c>
      <c r="V320" s="22">
        <f t="shared" si="29"/>
        <v>4.3710383597376321</v>
      </c>
    </row>
    <row r="321" spans="1:22" x14ac:dyDescent="0.25">
      <c r="A321" s="1" t="s">
        <v>44</v>
      </c>
      <c r="B321" s="1" t="s">
        <v>35</v>
      </c>
      <c r="C321" s="1" t="s">
        <v>17</v>
      </c>
      <c r="D321" s="1" t="s">
        <v>24</v>
      </c>
      <c r="E321" s="4">
        <v>0.512658227848101</v>
      </c>
      <c r="F321" s="1" t="s">
        <v>17</v>
      </c>
      <c r="G321" s="1" t="s">
        <v>101</v>
      </c>
      <c r="H321" s="13">
        <f>IF(G321="Mix",'Growth Factors'!$N$7,(IF(G321="Oil",'Growth Factors'!$E$7,'Growth Factors'!$K$7)))</f>
        <v>8.9570562775409979E-2</v>
      </c>
      <c r="I321" s="23">
        <f>IF(G321="Mix",'Growth Factors'!$O$7,(IF(G321="Oil",'Growth Factors'!$F$7,'Growth Factors'!$L$7)))</f>
        <v>0.14741463403243865</v>
      </c>
      <c r="J321" s="23">
        <f>IF(G321="Mix",'Growth Factors'!$P$7,(IF(G321="Oil",'Growth Factors'!$G$7,'Growth Factors'!$M$7)))</f>
        <v>-9.7846340250338504E-3</v>
      </c>
      <c r="K321" s="23">
        <f>IF(G321="Mix",'Growth Factors'!$N$12,(IF(G321="Oil",'Growth Factors'!$E$12,'Growth Factors'!$K$12)))</f>
        <v>0.12354040091572198</v>
      </c>
      <c r="L321" s="23">
        <f>IF(G321="Mix",'Growth Factors'!$O$12,(IF(G321="Oil",'Growth Factors'!$F$12,'Growth Factors'!$L$12)))</f>
        <v>0.23183776999580308</v>
      </c>
      <c r="M321" s="23">
        <f>IF(G321="Mix",'Growth Factors'!$P$12,(IF(G321="Oil",'Growth Factors'!$G$12,'Growth Factors'!$M$12)))</f>
        <v>2.7241294693957304E-2</v>
      </c>
      <c r="N321" s="24" t="str">
        <f>VLOOKUP(A321,'Part 50 Counties'!$A$2:$B$34,2)</f>
        <v>Yes</v>
      </c>
      <c r="O321" s="25">
        <f>(IF(N321="No",0,(IF(D321="CO2",0,(VLOOKUP(F321,'Rule Reductions'!$C$2:$E$75,2,FALSE))))))</f>
        <v>0</v>
      </c>
      <c r="P321" s="25">
        <f>(IF(N321="No",0,(IF(D321="CO2",0,(VLOOKUP(F321,'Rule Reductions'!$C$2:$E$75,3,FALSE))))))</f>
        <v>0</v>
      </c>
      <c r="Q321" s="22">
        <f t="shared" si="24"/>
        <v>0.55857731382789977</v>
      </c>
      <c r="R321" s="22">
        <f t="shared" si="25"/>
        <v>0.58823155289004736</v>
      </c>
      <c r="S321" s="22">
        <f t="shared" si="26"/>
        <v>0.50764205470868495</v>
      </c>
      <c r="T321" s="22">
        <f t="shared" si="27"/>
        <v>0.57599223084919893</v>
      </c>
      <c r="U321" s="22">
        <f t="shared" si="28"/>
        <v>0.63151176816240506</v>
      </c>
      <c r="V321" s="22">
        <f t="shared" si="29"/>
        <v>0.52662370171019302</v>
      </c>
    </row>
    <row r="322" spans="1:22" x14ac:dyDescent="0.25">
      <c r="A322" s="1" t="s">
        <v>67</v>
      </c>
      <c r="B322" s="1" t="s">
        <v>35</v>
      </c>
      <c r="C322" s="1" t="s">
        <v>17</v>
      </c>
      <c r="D322" s="1" t="s">
        <v>23</v>
      </c>
      <c r="E322" s="3">
        <v>0</v>
      </c>
      <c r="F322" s="1" t="s">
        <v>17</v>
      </c>
      <c r="G322" s="1" t="s">
        <v>101</v>
      </c>
      <c r="H322" s="13">
        <f>IF(G322="Mix",'Growth Factors'!$N$7,(IF(G322="Oil",'Growth Factors'!$E$7,'Growth Factors'!$K$7)))</f>
        <v>8.9570562775409979E-2</v>
      </c>
      <c r="I322" s="23">
        <f>IF(G322="Mix",'Growth Factors'!$O$7,(IF(G322="Oil",'Growth Factors'!$F$7,'Growth Factors'!$L$7)))</f>
        <v>0.14741463403243865</v>
      </c>
      <c r="J322" s="23">
        <f>IF(G322="Mix",'Growth Factors'!$P$7,(IF(G322="Oil",'Growth Factors'!$G$7,'Growth Factors'!$M$7)))</f>
        <v>-9.7846340250338504E-3</v>
      </c>
      <c r="K322" s="23">
        <f>IF(G322="Mix",'Growth Factors'!$N$12,(IF(G322="Oil",'Growth Factors'!$E$12,'Growth Factors'!$K$12)))</f>
        <v>0.12354040091572198</v>
      </c>
      <c r="L322" s="23">
        <f>IF(G322="Mix",'Growth Factors'!$O$12,(IF(G322="Oil",'Growth Factors'!$F$12,'Growth Factors'!$L$12)))</f>
        <v>0.23183776999580308</v>
      </c>
      <c r="M322" s="23">
        <f>IF(G322="Mix",'Growth Factors'!$P$12,(IF(G322="Oil",'Growth Factors'!$G$12,'Growth Factors'!$M$12)))</f>
        <v>2.7241294693957304E-2</v>
      </c>
      <c r="N322" s="24" t="str">
        <f>VLOOKUP(A322,'Part 50 Counties'!$A$2:$B$34,2)</f>
        <v>No</v>
      </c>
      <c r="O322" s="25">
        <f>(IF(N322="No",0,(IF(D322="CO2",0,(VLOOKUP(F322,'Rule Reductions'!$C$2:$E$75,2,FALSE))))))</f>
        <v>0</v>
      </c>
      <c r="P322" s="25">
        <f>(IF(N322="No",0,(IF(D322="CO2",0,(VLOOKUP(F322,'Rule Reductions'!$C$2:$E$75,3,FALSE))))))</f>
        <v>0</v>
      </c>
      <c r="Q322" s="22">
        <f t="shared" si="24"/>
        <v>0</v>
      </c>
      <c r="R322" s="22">
        <f t="shared" si="25"/>
        <v>0</v>
      </c>
      <c r="S322" s="22">
        <f t="shared" si="26"/>
        <v>0</v>
      </c>
      <c r="T322" s="22">
        <f t="shared" si="27"/>
        <v>0</v>
      </c>
      <c r="U322" s="22">
        <f t="shared" si="28"/>
        <v>0</v>
      </c>
      <c r="V322" s="22">
        <f t="shared" si="29"/>
        <v>0</v>
      </c>
    </row>
    <row r="323" spans="1:22" x14ac:dyDescent="0.25">
      <c r="A323" s="1" t="s">
        <v>67</v>
      </c>
      <c r="B323" s="1" t="s">
        <v>35</v>
      </c>
      <c r="C323" s="1" t="s">
        <v>17</v>
      </c>
      <c r="D323" s="1" t="s">
        <v>24</v>
      </c>
      <c r="E323" s="3">
        <v>0</v>
      </c>
      <c r="F323" s="1" t="s">
        <v>17</v>
      </c>
      <c r="G323" s="1" t="s">
        <v>101</v>
      </c>
      <c r="H323" s="13">
        <f>IF(G323="Mix",'Growth Factors'!$N$7,(IF(G323="Oil",'Growth Factors'!$E$7,'Growth Factors'!$K$7)))</f>
        <v>8.9570562775409979E-2</v>
      </c>
      <c r="I323" s="23">
        <f>IF(G323="Mix",'Growth Factors'!$O$7,(IF(G323="Oil",'Growth Factors'!$F$7,'Growth Factors'!$L$7)))</f>
        <v>0.14741463403243865</v>
      </c>
      <c r="J323" s="23">
        <f>IF(G323="Mix",'Growth Factors'!$P$7,(IF(G323="Oil",'Growth Factors'!$G$7,'Growth Factors'!$M$7)))</f>
        <v>-9.7846340250338504E-3</v>
      </c>
      <c r="K323" s="23">
        <f>IF(G323="Mix",'Growth Factors'!$N$12,(IF(G323="Oil",'Growth Factors'!$E$12,'Growth Factors'!$K$12)))</f>
        <v>0.12354040091572198</v>
      </c>
      <c r="L323" s="23">
        <f>IF(G323="Mix",'Growth Factors'!$O$12,(IF(G323="Oil",'Growth Factors'!$F$12,'Growth Factors'!$L$12)))</f>
        <v>0.23183776999580308</v>
      </c>
      <c r="M323" s="23">
        <f>IF(G323="Mix",'Growth Factors'!$P$12,(IF(G323="Oil",'Growth Factors'!$G$12,'Growth Factors'!$M$12)))</f>
        <v>2.7241294693957304E-2</v>
      </c>
      <c r="N323" s="24" t="str">
        <f>VLOOKUP(A323,'Part 50 Counties'!$A$2:$B$34,2)</f>
        <v>No</v>
      </c>
      <c r="O323" s="25">
        <f>(IF(N323="No",0,(IF(D323="CO2",0,(VLOOKUP(F323,'Rule Reductions'!$C$2:$E$75,2,FALSE))))))</f>
        <v>0</v>
      </c>
      <c r="P323" s="25">
        <f>(IF(N323="No",0,(IF(D323="CO2",0,(VLOOKUP(F323,'Rule Reductions'!$C$2:$E$75,3,FALSE))))))</f>
        <v>0</v>
      </c>
      <c r="Q323" s="22">
        <f t="shared" ref="Q323:Q386" si="30">+$E323*(1+H323)*(1-$O323)</f>
        <v>0</v>
      </c>
      <c r="R323" s="22">
        <f t="shared" ref="R323:R386" si="31">+$E323*(1+I323)*(1-$O323)</f>
        <v>0</v>
      </c>
      <c r="S323" s="22">
        <f t="shared" ref="S323:S386" si="32">+$E323*(1+J323)*(1-$O323)</f>
        <v>0</v>
      </c>
      <c r="T323" s="22">
        <f t="shared" ref="T323:T386" si="33">+$E323*(1+K323)*(1-$P323)</f>
        <v>0</v>
      </c>
      <c r="U323" s="22">
        <f t="shared" ref="U323:U386" si="34">+$E323*(1+L323)*(1-$P323)</f>
        <v>0</v>
      </c>
      <c r="V323" s="22">
        <f t="shared" ref="V323:V386" si="35">+$E323*(1+M323)*(1-$P323)</f>
        <v>0</v>
      </c>
    </row>
    <row r="324" spans="1:22" x14ac:dyDescent="0.25">
      <c r="A324" s="1" t="s">
        <v>70</v>
      </c>
      <c r="B324" s="1" t="s">
        <v>35</v>
      </c>
      <c r="C324" s="1" t="s">
        <v>17</v>
      </c>
      <c r="D324" s="1" t="s">
        <v>23</v>
      </c>
      <c r="E324" s="2">
        <v>13.64</v>
      </c>
      <c r="F324" s="1" t="s">
        <v>17</v>
      </c>
      <c r="G324" s="1" t="s">
        <v>101</v>
      </c>
      <c r="H324" s="13">
        <f>IF(G324="Mix",'Growth Factors'!$N$7,(IF(G324="Oil",'Growth Factors'!$E$7,'Growth Factors'!$K$7)))</f>
        <v>8.9570562775409979E-2</v>
      </c>
      <c r="I324" s="23">
        <f>IF(G324="Mix",'Growth Factors'!$O$7,(IF(G324="Oil",'Growth Factors'!$F$7,'Growth Factors'!$L$7)))</f>
        <v>0.14741463403243865</v>
      </c>
      <c r="J324" s="23">
        <f>IF(G324="Mix",'Growth Factors'!$P$7,(IF(G324="Oil",'Growth Factors'!$G$7,'Growth Factors'!$M$7)))</f>
        <v>-9.7846340250338504E-3</v>
      </c>
      <c r="K324" s="23">
        <f>IF(G324="Mix",'Growth Factors'!$N$12,(IF(G324="Oil",'Growth Factors'!$E$12,'Growth Factors'!$K$12)))</f>
        <v>0.12354040091572198</v>
      </c>
      <c r="L324" s="23">
        <f>IF(G324="Mix",'Growth Factors'!$O$12,(IF(G324="Oil",'Growth Factors'!$F$12,'Growth Factors'!$L$12)))</f>
        <v>0.23183776999580308</v>
      </c>
      <c r="M324" s="23">
        <f>IF(G324="Mix",'Growth Factors'!$P$12,(IF(G324="Oil",'Growth Factors'!$G$12,'Growth Factors'!$M$12)))</f>
        <v>2.7241294693957304E-2</v>
      </c>
      <c r="N324" s="24" t="str">
        <f>VLOOKUP(A324,'Part 50 Counties'!$A$2:$B$34,2)</f>
        <v>Yes</v>
      </c>
      <c r="O324" s="25">
        <f>(IF(N324="No",0,(IF(D324="CO2",0,(VLOOKUP(F324,'Rule Reductions'!$C$2:$E$75,2,FALSE))))))</f>
        <v>0.75119553240227843</v>
      </c>
      <c r="P324" s="25">
        <f>(IF(N324="No",0,(IF(D324="CO2",0,(VLOOKUP(F324,'Rule Reductions'!$C$2:$E$75,3,FALSE))))))</f>
        <v>0.75119553240227843</v>
      </c>
      <c r="Q324" s="22">
        <f t="shared" si="30"/>
        <v>3.6976679243794659</v>
      </c>
      <c r="R324" s="22">
        <f t="shared" si="31"/>
        <v>3.8939729405115173</v>
      </c>
      <c r="S324" s="22">
        <f t="shared" si="32"/>
        <v>3.3604868946409283</v>
      </c>
      <c r="T324" s="22">
        <f t="shared" si="33"/>
        <v>3.8129511241823639</v>
      </c>
      <c r="U324" s="22">
        <f t="shared" si="34"/>
        <v>4.1804791408369804</v>
      </c>
      <c r="V324" s="22">
        <f t="shared" si="35"/>
        <v>3.4861415274586789</v>
      </c>
    </row>
    <row r="325" spans="1:22" x14ac:dyDescent="0.25">
      <c r="A325" s="1" t="s">
        <v>70</v>
      </c>
      <c r="B325" s="1" t="s">
        <v>35</v>
      </c>
      <c r="C325" s="1" t="s">
        <v>17</v>
      </c>
      <c r="D325" s="1" t="s">
        <v>24</v>
      </c>
      <c r="E325" s="4">
        <v>0.4</v>
      </c>
      <c r="F325" s="1" t="s">
        <v>17</v>
      </c>
      <c r="G325" s="1" t="s">
        <v>101</v>
      </c>
      <c r="H325" s="13">
        <f>IF(G325="Mix",'Growth Factors'!$N$7,(IF(G325="Oil",'Growth Factors'!$E$7,'Growth Factors'!$K$7)))</f>
        <v>8.9570562775409979E-2</v>
      </c>
      <c r="I325" s="23">
        <f>IF(G325="Mix",'Growth Factors'!$O$7,(IF(G325="Oil",'Growth Factors'!$F$7,'Growth Factors'!$L$7)))</f>
        <v>0.14741463403243865</v>
      </c>
      <c r="J325" s="23">
        <f>IF(G325="Mix",'Growth Factors'!$P$7,(IF(G325="Oil",'Growth Factors'!$G$7,'Growth Factors'!$M$7)))</f>
        <v>-9.7846340250338504E-3</v>
      </c>
      <c r="K325" s="23">
        <f>IF(G325="Mix",'Growth Factors'!$N$12,(IF(G325="Oil",'Growth Factors'!$E$12,'Growth Factors'!$K$12)))</f>
        <v>0.12354040091572198</v>
      </c>
      <c r="L325" s="23">
        <f>IF(G325="Mix",'Growth Factors'!$O$12,(IF(G325="Oil",'Growth Factors'!$F$12,'Growth Factors'!$L$12)))</f>
        <v>0.23183776999580308</v>
      </c>
      <c r="M325" s="23">
        <f>IF(G325="Mix",'Growth Factors'!$P$12,(IF(G325="Oil",'Growth Factors'!$G$12,'Growth Factors'!$M$12)))</f>
        <v>2.7241294693957304E-2</v>
      </c>
      <c r="N325" s="24" t="str">
        <f>VLOOKUP(A325,'Part 50 Counties'!$A$2:$B$34,2)</f>
        <v>Yes</v>
      </c>
      <c r="O325" s="25">
        <f>(IF(N325="No",0,(IF(D325="CO2",0,(VLOOKUP(F325,'Rule Reductions'!$C$2:$E$75,2,FALSE))))))</f>
        <v>0</v>
      </c>
      <c r="P325" s="25">
        <f>(IF(N325="No",0,(IF(D325="CO2",0,(VLOOKUP(F325,'Rule Reductions'!$C$2:$E$75,3,FALSE))))))</f>
        <v>0</v>
      </c>
      <c r="Q325" s="22">
        <f t="shared" si="30"/>
        <v>0.435828225110164</v>
      </c>
      <c r="R325" s="22">
        <f t="shared" si="31"/>
        <v>0.45896585361297548</v>
      </c>
      <c r="S325" s="22">
        <f t="shared" si="32"/>
        <v>0.39608614638998652</v>
      </c>
      <c r="T325" s="22">
        <f t="shared" si="33"/>
        <v>0.44941616036628879</v>
      </c>
      <c r="U325" s="22">
        <f t="shared" si="34"/>
        <v>0.49273510799832132</v>
      </c>
      <c r="V325" s="22">
        <f t="shared" si="35"/>
        <v>0.41089651787758297</v>
      </c>
    </row>
    <row r="326" spans="1:22" x14ac:dyDescent="0.25">
      <c r="A326" s="1" t="s">
        <v>39</v>
      </c>
      <c r="B326" s="1" t="s">
        <v>34</v>
      </c>
      <c r="C326" s="1" t="s">
        <v>9</v>
      </c>
      <c r="D326" s="1" t="s">
        <v>23</v>
      </c>
      <c r="E326" s="2">
        <v>39</v>
      </c>
      <c r="F326" s="1" t="s">
        <v>9</v>
      </c>
      <c r="G326" s="1" t="s">
        <v>101</v>
      </c>
      <c r="H326" s="13">
        <f>IF(G326="Mix",'Growth Factors'!$N$7,(IF(G326="Oil",'Growth Factors'!$E$7,'Growth Factors'!$K$7)))</f>
        <v>8.9570562775409979E-2</v>
      </c>
      <c r="I326" s="23">
        <f>IF(G326="Mix",'Growth Factors'!$O$7,(IF(G326="Oil",'Growth Factors'!$F$7,'Growth Factors'!$L$7)))</f>
        <v>0.14741463403243865</v>
      </c>
      <c r="J326" s="23">
        <f>IF(G326="Mix",'Growth Factors'!$P$7,(IF(G326="Oil",'Growth Factors'!$G$7,'Growth Factors'!$M$7)))</f>
        <v>-9.7846340250338504E-3</v>
      </c>
      <c r="K326" s="23">
        <f>IF(G326="Mix",'Growth Factors'!$N$12,(IF(G326="Oil",'Growth Factors'!$E$12,'Growth Factors'!$K$12)))</f>
        <v>0.12354040091572198</v>
      </c>
      <c r="L326" s="23">
        <f>IF(G326="Mix",'Growth Factors'!$O$12,(IF(G326="Oil",'Growth Factors'!$F$12,'Growth Factors'!$L$12)))</f>
        <v>0.23183776999580308</v>
      </c>
      <c r="M326" s="23">
        <f>IF(G326="Mix",'Growth Factors'!$P$12,(IF(G326="Oil",'Growth Factors'!$G$12,'Growth Factors'!$M$12)))</f>
        <v>2.7241294693957304E-2</v>
      </c>
      <c r="N326" s="24" t="str">
        <f>VLOOKUP(A326,'Part 50 Counties'!$A$2:$B$34,2)</f>
        <v>Yes</v>
      </c>
      <c r="O326" s="25">
        <f>(IF(N326="No",0,(IF(D326="CO2",0,(VLOOKUP(F326,'Rule Reductions'!$C$2:$E$75,2,FALSE))))))</f>
        <v>0</v>
      </c>
      <c r="P326" s="25">
        <f>(IF(N326="No",0,(IF(D326="CO2",0,(VLOOKUP(F326,'Rule Reductions'!$C$2:$E$75,3,FALSE))))))</f>
        <v>0</v>
      </c>
      <c r="Q326" s="22">
        <f t="shared" si="30"/>
        <v>42.493251948240989</v>
      </c>
      <c r="R326" s="22">
        <f t="shared" si="31"/>
        <v>44.74917072726511</v>
      </c>
      <c r="S326" s="22">
        <f t="shared" si="32"/>
        <v>38.618399273023684</v>
      </c>
      <c r="T326" s="22">
        <f t="shared" si="33"/>
        <v>43.818075635713157</v>
      </c>
      <c r="U326" s="22">
        <f t="shared" si="34"/>
        <v>48.041673029836325</v>
      </c>
      <c r="V326" s="22">
        <f t="shared" si="35"/>
        <v>40.062410493064334</v>
      </c>
    </row>
    <row r="327" spans="1:22" x14ac:dyDescent="0.25">
      <c r="A327" s="1" t="s">
        <v>39</v>
      </c>
      <c r="B327" s="1" t="s">
        <v>34</v>
      </c>
      <c r="C327" s="1" t="s">
        <v>9</v>
      </c>
      <c r="D327" s="1" t="s">
        <v>24</v>
      </c>
      <c r="E327" s="2">
        <v>7958</v>
      </c>
      <c r="F327" s="1" t="s">
        <v>9</v>
      </c>
      <c r="G327" s="1" t="s">
        <v>101</v>
      </c>
      <c r="H327" s="13">
        <f>IF(G327="Mix",'Growth Factors'!$N$7,(IF(G327="Oil",'Growth Factors'!$E$7,'Growth Factors'!$K$7)))</f>
        <v>8.9570562775409979E-2</v>
      </c>
      <c r="I327" s="23">
        <f>IF(G327="Mix",'Growth Factors'!$O$7,(IF(G327="Oil",'Growth Factors'!$F$7,'Growth Factors'!$L$7)))</f>
        <v>0.14741463403243865</v>
      </c>
      <c r="J327" s="23">
        <f>IF(G327="Mix",'Growth Factors'!$P$7,(IF(G327="Oil",'Growth Factors'!$G$7,'Growth Factors'!$M$7)))</f>
        <v>-9.7846340250338504E-3</v>
      </c>
      <c r="K327" s="23">
        <f>IF(G327="Mix",'Growth Factors'!$N$12,(IF(G327="Oil",'Growth Factors'!$E$12,'Growth Factors'!$K$12)))</f>
        <v>0.12354040091572198</v>
      </c>
      <c r="L327" s="23">
        <f>IF(G327="Mix",'Growth Factors'!$O$12,(IF(G327="Oil",'Growth Factors'!$F$12,'Growth Factors'!$L$12)))</f>
        <v>0.23183776999580308</v>
      </c>
      <c r="M327" s="23">
        <f>IF(G327="Mix",'Growth Factors'!$P$12,(IF(G327="Oil",'Growth Factors'!$G$12,'Growth Factors'!$M$12)))</f>
        <v>2.7241294693957304E-2</v>
      </c>
      <c r="N327" s="24" t="str">
        <f>VLOOKUP(A327,'Part 50 Counties'!$A$2:$B$34,2)</f>
        <v>Yes</v>
      </c>
      <c r="O327" s="25">
        <f>(IF(N327="No",0,(IF(D327="CO2",0,(VLOOKUP(F327,'Rule Reductions'!$C$2:$E$75,2,FALSE))))))</f>
        <v>0</v>
      </c>
      <c r="P327" s="25">
        <f>(IF(N327="No",0,(IF(D327="CO2",0,(VLOOKUP(F327,'Rule Reductions'!$C$2:$E$75,3,FALSE))))))</f>
        <v>0</v>
      </c>
      <c r="Q327" s="22">
        <f t="shared" si="30"/>
        <v>8670.8025385667133</v>
      </c>
      <c r="R327" s="22">
        <f t="shared" si="31"/>
        <v>9131.1256576301475</v>
      </c>
      <c r="S327" s="22">
        <f t="shared" si="32"/>
        <v>7880.1338824287805</v>
      </c>
      <c r="T327" s="22">
        <f t="shared" si="33"/>
        <v>8941.1345104873144</v>
      </c>
      <c r="U327" s="22">
        <f t="shared" si="34"/>
        <v>9802.9649736266019</v>
      </c>
      <c r="V327" s="22">
        <f t="shared" si="35"/>
        <v>8174.7862231745121</v>
      </c>
    </row>
    <row r="328" spans="1:22" x14ac:dyDescent="0.25">
      <c r="A328" s="1" t="s">
        <v>39</v>
      </c>
      <c r="B328" s="1" t="s">
        <v>35</v>
      </c>
      <c r="C328" s="1" t="s">
        <v>9</v>
      </c>
      <c r="D328" s="1" t="s">
        <v>23</v>
      </c>
      <c r="E328" s="4">
        <v>0.79</v>
      </c>
      <c r="F328" s="1" t="s">
        <v>9</v>
      </c>
      <c r="G328" s="1" t="s">
        <v>101</v>
      </c>
      <c r="H328" s="13">
        <f>IF(G328="Mix",'Growth Factors'!$N$7,(IF(G328="Oil",'Growth Factors'!$E$7,'Growth Factors'!$K$7)))</f>
        <v>8.9570562775409979E-2</v>
      </c>
      <c r="I328" s="23">
        <f>IF(G328="Mix",'Growth Factors'!$O$7,(IF(G328="Oil",'Growth Factors'!$F$7,'Growth Factors'!$L$7)))</f>
        <v>0.14741463403243865</v>
      </c>
      <c r="J328" s="23">
        <f>IF(G328="Mix",'Growth Factors'!$P$7,(IF(G328="Oil",'Growth Factors'!$G$7,'Growth Factors'!$M$7)))</f>
        <v>-9.7846340250338504E-3</v>
      </c>
      <c r="K328" s="23">
        <f>IF(G328="Mix",'Growth Factors'!$N$12,(IF(G328="Oil",'Growth Factors'!$E$12,'Growth Factors'!$K$12)))</f>
        <v>0.12354040091572198</v>
      </c>
      <c r="L328" s="23">
        <f>IF(G328="Mix",'Growth Factors'!$O$12,(IF(G328="Oil",'Growth Factors'!$F$12,'Growth Factors'!$L$12)))</f>
        <v>0.23183776999580308</v>
      </c>
      <c r="M328" s="23">
        <f>IF(G328="Mix",'Growth Factors'!$P$12,(IF(G328="Oil",'Growth Factors'!$G$12,'Growth Factors'!$M$12)))</f>
        <v>2.7241294693957304E-2</v>
      </c>
      <c r="N328" s="24" t="str">
        <f>VLOOKUP(A328,'Part 50 Counties'!$A$2:$B$34,2)</f>
        <v>Yes</v>
      </c>
      <c r="O328" s="25">
        <f>(IF(N328="No",0,(IF(D328="CO2",0,(VLOOKUP(F328,'Rule Reductions'!$C$2:$E$75,2,FALSE))))))</f>
        <v>0</v>
      </c>
      <c r="P328" s="25">
        <f>(IF(N328="No",0,(IF(D328="CO2",0,(VLOOKUP(F328,'Rule Reductions'!$C$2:$E$75,3,FALSE))))))</f>
        <v>0</v>
      </c>
      <c r="Q328" s="22">
        <f t="shared" si="30"/>
        <v>0.8607607445925739</v>
      </c>
      <c r="R328" s="22">
        <f t="shared" si="31"/>
        <v>0.90645756088562657</v>
      </c>
      <c r="S328" s="22">
        <f t="shared" si="32"/>
        <v>0.78227013912022336</v>
      </c>
      <c r="T328" s="22">
        <f t="shared" si="33"/>
        <v>0.88759691672342034</v>
      </c>
      <c r="U328" s="22">
        <f t="shared" si="34"/>
        <v>0.97315183829668461</v>
      </c>
      <c r="V328" s="22">
        <f t="shared" si="35"/>
        <v>0.81152062280822634</v>
      </c>
    </row>
    <row r="329" spans="1:22" x14ac:dyDescent="0.25">
      <c r="A329" s="1" t="s">
        <v>39</v>
      </c>
      <c r="B329" s="1" t="s">
        <v>35</v>
      </c>
      <c r="C329" s="1" t="s">
        <v>9</v>
      </c>
      <c r="D329" s="1" t="s">
        <v>24</v>
      </c>
      <c r="E329" s="2">
        <v>234.9</v>
      </c>
      <c r="F329" s="1" t="s">
        <v>9</v>
      </c>
      <c r="G329" s="1" t="s">
        <v>101</v>
      </c>
      <c r="H329" s="13">
        <f>IF(G329="Mix",'Growth Factors'!$N$7,(IF(G329="Oil",'Growth Factors'!$E$7,'Growth Factors'!$K$7)))</f>
        <v>8.9570562775409979E-2</v>
      </c>
      <c r="I329" s="23">
        <f>IF(G329="Mix",'Growth Factors'!$O$7,(IF(G329="Oil",'Growth Factors'!$F$7,'Growth Factors'!$L$7)))</f>
        <v>0.14741463403243865</v>
      </c>
      <c r="J329" s="23">
        <f>IF(G329="Mix",'Growth Factors'!$P$7,(IF(G329="Oil",'Growth Factors'!$G$7,'Growth Factors'!$M$7)))</f>
        <v>-9.7846340250338504E-3</v>
      </c>
      <c r="K329" s="23">
        <f>IF(G329="Mix",'Growth Factors'!$N$12,(IF(G329="Oil",'Growth Factors'!$E$12,'Growth Factors'!$K$12)))</f>
        <v>0.12354040091572198</v>
      </c>
      <c r="L329" s="23">
        <f>IF(G329="Mix",'Growth Factors'!$O$12,(IF(G329="Oil",'Growth Factors'!$F$12,'Growth Factors'!$L$12)))</f>
        <v>0.23183776999580308</v>
      </c>
      <c r="M329" s="23">
        <f>IF(G329="Mix",'Growth Factors'!$P$12,(IF(G329="Oil",'Growth Factors'!$G$12,'Growth Factors'!$M$12)))</f>
        <v>2.7241294693957304E-2</v>
      </c>
      <c r="N329" s="24" t="str">
        <f>VLOOKUP(A329,'Part 50 Counties'!$A$2:$B$34,2)</f>
        <v>Yes</v>
      </c>
      <c r="O329" s="25">
        <f>(IF(N329="No",0,(IF(D329="CO2",0,(VLOOKUP(F329,'Rule Reductions'!$C$2:$E$75,2,FALSE))))))</f>
        <v>0</v>
      </c>
      <c r="P329" s="25">
        <f>(IF(N329="No",0,(IF(D329="CO2",0,(VLOOKUP(F329,'Rule Reductions'!$C$2:$E$75,3,FALSE))))))</f>
        <v>0</v>
      </c>
      <c r="Q329" s="22">
        <f t="shared" si="30"/>
        <v>255.94012519594381</v>
      </c>
      <c r="R329" s="22">
        <f t="shared" si="31"/>
        <v>269.52769753421984</v>
      </c>
      <c r="S329" s="22">
        <f t="shared" si="32"/>
        <v>232.60158946751957</v>
      </c>
      <c r="T329" s="22">
        <f t="shared" si="33"/>
        <v>263.9196401751031</v>
      </c>
      <c r="U329" s="22">
        <f t="shared" si="34"/>
        <v>289.35869217201417</v>
      </c>
      <c r="V329" s="22">
        <f t="shared" si="35"/>
        <v>241.29898012361059</v>
      </c>
    </row>
    <row r="330" spans="1:22" x14ac:dyDescent="0.25">
      <c r="A330" s="1" t="s">
        <v>68</v>
      </c>
      <c r="B330" s="1" t="s">
        <v>35</v>
      </c>
      <c r="C330" s="1" t="s">
        <v>9</v>
      </c>
      <c r="D330" s="1" t="s">
        <v>23</v>
      </c>
      <c r="E330" s="3">
        <v>0</v>
      </c>
      <c r="F330" s="1" t="s">
        <v>9</v>
      </c>
      <c r="G330" s="1" t="s">
        <v>101</v>
      </c>
      <c r="H330" s="13">
        <f>IF(G330="Mix",'Growth Factors'!$N$7,(IF(G330="Oil",'Growth Factors'!$E$7,'Growth Factors'!$K$7)))</f>
        <v>8.9570562775409979E-2</v>
      </c>
      <c r="I330" s="23">
        <f>IF(G330="Mix",'Growth Factors'!$O$7,(IF(G330="Oil",'Growth Factors'!$F$7,'Growth Factors'!$L$7)))</f>
        <v>0.14741463403243865</v>
      </c>
      <c r="J330" s="23">
        <f>IF(G330="Mix",'Growth Factors'!$P$7,(IF(G330="Oil",'Growth Factors'!$G$7,'Growth Factors'!$M$7)))</f>
        <v>-9.7846340250338504E-3</v>
      </c>
      <c r="K330" s="23">
        <f>IF(G330="Mix",'Growth Factors'!$N$12,(IF(G330="Oil",'Growth Factors'!$E$12,'Growth Factors'!$K$12)))</f>
        <v>0.12354040091572198</v>
      </c>
      <c r="L330" s="23">
        <f>IF(G330="Mix",'Growth Factors'!$O$12,(IF(G330="Oil",'Growth Factors'!$F$12,'Growth Factors'!$L$12)))</f>
        <v>0.23183776999580308</v>
      </c>
      <c r="M330" s="23">
        <f>IF(G330="Mix",'Growth Factors'!$P$12,(IF(G330="Oil",'Growth Factors'!$G$12,'Growth Factors'!$M$12)))</f>
        <v>2.7241294693957304E-2</v>
      </c>
      <c r="N330" s="24" t="str">
        <f>VLOOKUP(A330,'Part 50 Counties'!$A$2:$B$34,2)</f>
        <v>Yes</v>
      </c>
      <c r="O330" s="25">
        <f>(IF(N330="No",0,(IF(D330="CO2",0,(VLOOKUP(F330,'Rule Reductions'!$C$2:$E$75,2,FALSE))))))</f>
        <v>0</v>
      </c>
      <c r="P330" s="25">
        <f>(IF(N330="No",0,(IF(D330="CO2",0,(VLOOKUP(F330,'Rule Reductions'!$C$2:$E$75,3,FALSE))))))</f>
        <v>0</v>
      </c>
      <c r="Q330" s="22">
        <f t="shared" si="30"/>
        <v>0</v>
      </c>
      <c r="R330" s="22">
        <f t="shared" si="31"/>
        <v>0</v>
      </c>
      <c r="S330" s="22">
        <f t="shared" si="32"/>
        <v>0</v>
      </c>
      <c r="T330" s="22">
        <f t="shared" si="33"/>
        <v>0</v>
      </c>
      <c r="U330" s="22">
        <f t="shared" si="34"/>
        <v>0</v>
      </c>
      <c r="V330" s="22">
        <f t="shared" si="35"/>
        <v>0</v>
      </c>
    </row>
    <row r="331" spans="1:22" x14ac:dyDescent="0.25">
      <c r="A331" s="1" t="s">
        <v>68</v>
      </c>
      <c r="B331" s="1" t="s">
        <v>35</v>
      </c>
      <c r="C331" s="1" t="s">
        <v>9</v>
      </c>
      <c r="D331" s="1" t="s">
        <v>24</v>
      </c>
      <c r="E331" s="3">
        <v>0</v>
      </c>
      <c r="F331" s="1" t="s">
        <v>9</v>
      </c>
      <c r="G331" s="1" t="s">
        <v>101</v>
      </c>
      <c r="H331" s="13">
        <f>IF(G331="Mix",'Growth Factors'!$N$7,(IF(G331="Oil",'Growth Factors'!$E$7,'Growth Factors'!$K$7)))</f>
        <v>8.9570562775409979E-2</v>
      </c>
      <c r="I331" s="23">
        <f>IF(G331="Mix",'Growth Factors'!$O$7,(IF(G331="Oil",'Growth Factors'!$F$7,'Growth Factors'!$L$7)))</f>
        <v>0.14741463403243865</v>
      </c>
      <c r="J331" s="23">
        <f>IF(G331="Mix",'Growth Factors'!$P$7,(IF(G331="Oil",'Growth Factors'!$G$7,'Growth Factors'!$M$7)))</f>
        <v>-9.7846340250338504E-3</v>
      </c>
      <c r="K331" s="23">
        <f>IF(G331="Mix",'Growth Factors'!$N$12,(IF(G331="Oil",'Growth Factors'!$E$12,'Growth Factors'!$K$12)))</f>
        <v>0.12354040091572198</v>
      </c>
      <c r="L331" s="23">
        <f>IF(G331="Mix",'Growth Factors'!$O$12,(IF(G331="Oil",'Growth Factors'!$F$12,'Growth Factors'!$L$12)))</f>
        <v>0.23183776999580308</v>
      </c>
      <c r="M331" s="23">
        <f>IF(G331="Mix",'Growth Factors'!$P$12,(IF(G331="Oil",'Growth Factors'!$G$12,'Growth Factors'!$M$12)))</f>
        <v>2.7241294693957304E-2</v>
      </c>
      <c r="N331" s="24" t="str">
        <f>VLOOKUP(A331,'Part 50 Counties'!$A$2:$B$34,2)</f>
        <v>Yes</v>
      </c>
      <c r="O331" s="25">
        <f>(IF(N331="No",0,(IF(D331="CO2",0,(VLOOKUP(F331,'Rule Reductions'!$C$2:$E$75,2,FALSE))))))</f>
        <v>0</v>
      </c>
      <c r="P331" s="25">
        <f>(IF(N331="No",0,(IF(D331="CO2",0,(VLOOKUP(F331,'Rule Reductions'!$C$2:$E$75,3,FALSE))))))</f>
        <v>0</v>
      </c>
      <c r="Q331" s="22">
        <f t="shared" si="30"/>
        <v>0</v>
      </c>
      <c r="R331" s="22">
        <f t="shared" si="31"/>
        <v>0</v>
      </c>
      <c r="S331" s="22">
        <f t="shared" si="32"/>
        <v>0</v>
      </c>
      <c r="T331" s="22">
        <f t="shared" si="33"/>
        <v>0</v>
      </c>
      <c r="U331" s="22">
        <f t="shared" si="34"/>
        <v>0</v>
      </c>
      <c r="V331" s="22">
        <f t="shared" si="35"/>
        <v>0</v>
      </c>
    </row>
    <row r="332" spans="1:22" x14ac:dyDescent="0.25">
      <c r="A332" s="1" t="s">
        <v>40</v>
      </c>
      <c r="B332" s="1" t="s">
        <v>34</v>
      </c>
      <c r="C332" s="1" t="s">
        <v>9</v>
      </c>
      <c r="D332" s="1" t="s">
        <v>23</v>
      </c>
      <c r="E332" s="2">
        <v>264.35063000000002</v>
      </c>
      <c r="F332" s="1" t="s">
        <v>9</v>
      </c>
      <c r="G332" s="1" t="s">
        <v>101</v>
      </c>
      <c r="H332" s="13">
        <f>IF(G332="Mix",'Growth Factors'!$N$7,(IF(G332="Oil",'Growth Factors'!$E$7,'Growth Factors'!$K$7)))</f>
        <v>8.9570562775409979E-2</v>
      </c>
      <c r="I332" s="23">
        <f>IF(G332="Mix",'Growth Factors'!$O$7,(IF(G332="Oil",'Growth Factors'!$F$7,'Growth Factors'!$L$7)))</f>
        <v>0.14741463403243865</v>
      </c>
      <c r="J332" s="23">
        <f>IF(G332="Mix",'Growth Factors'!$P$7,(IF(G332="Oil",'Growth Factors'!$G$7,'Growth Factors'!$M$7)))</f>
        <v>-9.7846340250338504E-3</v>
      </c>
      <c r="K332" s="23">
        <f>IF(G332="Mix",'Growth Factors'!$N$12,(IF(G332="Oil",'Growth Factors'!$E$12,'Growth Factors'!$K$12)))</f>
        <v>0.12354040091572198</v>
      </c>
      <c r="L332" s="23">
        <f>IF(G332="Mix",'Growth Factors'!$O$12,(IF(G332="Oil",'Growth Factors'!$F$12,'Growth Factors'!$L$12)))</f>
        <v>0.23183776999580308</v>
      </c>
      <c r="M332" s="23">
        <f>IF(G332="Mix",'Growth Factors'!$P$12,(IF(G332="Oil",'Growth Factors'!$G$12,'Growth Factors'!$M$12)))</f>
        <v>2.7241294693957304E-2</v>
      </c>
      <c r="N332" s="24" t="str">
        <f>VLOOKUP(A332,'Part 50 Counties'!$A$2:$B$34,2)</f>
        <v>Yes</v>
      </c>
      <c r="O332" s="25">
        <f>(IF(N332="No",0,(IF(D332="CO2",0,(VLOOKUP(F332,'Rule Reductions'!$C$2:$E$75,2,FALSE))))))</f>
        <v>0</v>
      </c>
      <c r="P332" s="25">
        <f>(IF(N332="No",0,(IF(D332="CO2",0,(VLOOKUP(F332,'Rule Reductions'!$C$2:$E$75,3,FALSE))))))</f>
        <v>0</v>
      </c>
      <c r="Q332" s="22">
        <f t="shared" si="30"/>
        <v>288.0286646991342</v>
      </c>
      <c r="R332" s="22">
        <f t="shared" si="31"/>
        <v>303.31978137769465</v>
      </c>
      <c r="S332" s="22">
        <f t="shared" si="32"/>
        <v>261.76405583116292</v>
      </c>
      <c r="T332" s="22">
        <f t="shared" si="33"/>
        <v>297.00861281252372</v>
      </c>
      <c r="U332" s="22">
        <f t="shared" si="34"/>
        <v>325.63709055618568</v>
      </c>
      <c r="V332" s="22">
        <f t="shared" si="35"/>
        <v>271.55188341436332</v>
      </c>
    </row>
    <row r="333" spans="1:22" x14ac:dyDescent="0.25">
      <c r="A333" s="1" t="s">
        <v>40</v>
      </c>
      <c r="B333" s="1" t="s">
        <v>34</v>
      </c>
      <c r="C333" s="1" t="s">
        <v>9</v>
      </c>
      <c r="D333" s="1" t="s">
        <v>24</v>
      </c>
      <c r="E333" s="2">
        <v>70226.080119999999</v>
      </c>
      <c r="F333" s="1" t="s">
        <v>9</v>
      </c>
      <c r="G333" s="1" t="s">
        <v>101</v>
      </c>
      <c r="H333" s="13">
        <f>IF(G333="Mix",'Growth Factors'!$N$7,(IF(G333="Oil",'Growth Factors'!$E$7,'Growth Factors'!$K$7)))</f>
        <v>8.9570562775409979E-2</v>
      </c>
      <c r="I333" s="23">
        <f>IF(G333="Mix",'Growth Factors'!$O$7,(IF(G333="Oil",'Growth Factors'!$F$7,'Growth Factors'!$L$7)))</f>
        <v>0.14741463403243865</v>
      </c>
      <c r="J333" s="23">
        <f>IF(G333="Mix",'Growth Factors'!$P$7,(IF(G333="Oil",'Growth Factors'!$G$7,'Growth Factors'!$M$7)))</f>
        <v>-9.7846340250338504E-3</v>
      </c>
      <c r="K333" s="23">
        <f>IF(G333="Mix",'Growth Factors'!$N$12,(IF(G333="Oil",'Growth Factors'!$E$12,'Growth Factors'!$K$12)))</f>
        <v>0.12354040091572198</v>
      </c>
      <c r="L333" s="23">
        <f>IF(G333="Mix",'Growth Factors'!$O$12,(IF(G333="Oil",'Growth Factors'!$F$12,'Growth Factors'!$L$12)))</f>
        <v>0.23183776999580308</v>
      </c>
      <c r="M333" s="23">
        <f>IF(G333="Mix",'Growth Factors'!$P$12,(IF(G333="Oil",'Growth Factors'!$G$12,'Growth Factors'!$M$12)))</f>
        <v>2.7241294693957304E-2</v>
      </c>
      <c r="N333" s="24" t="str">
        <f>VLOOKUP(A333,'Part 50 Counties'!$A$2:$B$34,2)</f>
        <v>Yes</v>
      </c>
      <c r="O333" s="25">
        <f>(IF(N333="No",0,(IF(D333="CO2",0,(VLOOKUP(F333,'Rule Reductions'!$C$2:$E$75,2,FALSE))))))</f>
        <v>0</v>
      </c>
      <c r="P333" s="25">
        <f>(IF(N333="No",0,(IF(D333="CO2",0,(VLOOKUP(F333,'Rule Reductions'!$C$2:$E$75,3,FALSE))))))</f>
        <v>0</v>
      </c>
      <c r="Q333" s="22">
        <f t="shared" si="30"/>
        <v>76516.269637859426</v>
      </c>
      <c r="R333" s="22">
        <f t="shared" si="31"/>
        <v>80578.432020422522</v>
      </c>
      <c r="S333" s="22">
        <f t="shared" si="32"/>
        <v>69538.943627013097</v>
      </c>
      <c r="T333" s="22">
        <f t="shared" si="33"/>
        <v>78901.838212764414</v>
      </c>
      <c r="U333" s="22">
        <f t="shared" si="34"/>
        <v>86507.137930567405</v>
      </c>
      <c r="V333" s="22">
        <f t="shared" si="35"/>
        <v>72139.129463750374</v>
      </c>
    </row>
    <row r="334" spans="1:22" x14ac:dyDescent="0.25">
      <c r="A334" s="1" t="s">
        <v>40</v>
      </c>
      <c r="B334" s="1" t="s">
        <v>35</v>
      </c>
      <c r="C334" s="1" t="s">
        <v>9</v>
      </c>
      <c r="D334" s="1" t="s">
        <v>23</v>
      </c>
      <c r="E334" s="4">
        <v>0.14000000000000001</v>
      </c>
      <c r="F334" s="1" t="s">
        <v>9</v>
      </c>
      <c r="G334" s="1" t="s">
        <v>101</v>
      </c>
      <c r="H334" s="13">
        <f>IF(G334="Mix",'Growth Factors'!$N$7,(IF(G334="Oil",'Growth Factors'!$E$7,'Growth Factors'!$K$7)))</f>
        <v>8.9570562775409979E-2</v>
      </c>
      <c r="I334" s="23">
        <f>IF(G334="Mix",'Growth Factors'!$O$7,(IF(G334="Oil",'Growth Factors'!$F$7,'Growth Factors'!$L$7)))</f>
        <v>0.14741463403243865</v>
      </c>
      <c r="J334" s="23">
        <f>IF(G334="Mix",'Growth Factors'!$P$7,(IF(G334="Oil",'Growth Factors'!$G$7,'Growth Factors'!$M$7)))</f>
        <v>-9.7846340250338504E-3</v>
      </c>
      <c r="K334" s="23">
        <f>IF(G334="Mix",'Growth Factors'!$N$12,(IF(G334="Oil",'Growth Factors'!$E$12,'Growth Factors'!$K$12)))</f>
        <v>0.12354040091572198</v>
      </c>
      <c r="L334" s="23">
        <f>IF(G334="Mix",'Growth Factors'!$O$12,(IF(G334="Oil",'Growth Factors'!$F$12,'Growth Factors'!$L$12)))</f>
        <v>0.23183776999580308</v>
      </c>
      <c r="M334" s="23">
        <f>IF(G334="Mix",'Growth Factors'!$P$12,(IF(G334="Oil",'Growth Factors'!$G$12,'Growth Factors'!$M$12)))</f>
        <v>2.7241294693957304E-2</v>
      </c>
      <c r="N334" s="24" t="str">
        <f>VLOOKUP(A334,'Part 50 Counties'!$A$2:$B$34,2)</f>
        <v>Yes</v>
      </c>
      <c r="O334" s="25">
        <f>(IF(N334="No",0,(IF(D334="CO2",0,(VLOOKUP(F334,'Rule Reductions'!$C$2:$E$75,2,FALSE))))))</f>
        <v>0</v>
      </c>
      <c r="P334" s="25">
        <f>(IF(N334="No",0,(IF(D334="CO2",0,(VLOOKUP(F334,'Rule Reductions'!$C$2:$E$75,3,FALSE))))))</f>
        <v>0</v>
      </c>
      <c r="Q334" s="22">
        <f t="shared" si="30"/>
        <v>0.1525398787885574</v>
      </c>
      <c r="R334" s="22">
        <f t="shared" si="31"/>
        <v>0.16063804876454144</v>
      </c>
      <c r="S334" s="22">
        <f t="shared" si="32"/>
        <v>0.13863015123649527</v>
      </c>
      <c r="T334" s="22">
        <f t="shared" si="33"/>
        <v>0.15729565612820109</v>
      </c>
      <c r="U334" s="22">
        <f t="shared" si="34"/>
        <v>0.17245728779941247</v>
      </c>
      <c r="V334" s="22">
        <f t="shared" si="35"/>
        <v>0.14381378125715405</v>
      </c>
    </row>
    <row r="335" spans="1:22" x14ac:dyDescent="0.25">
      <c r="A335" s="1" t="s">
        <v>40</v>
      </c>
      <c r="B335" s="1" t="s">
        <v>35</v>
      </c>
      <c r="C335" s="1" t="s">
        <v>9</v>
      </c>
      <c r="D335" s="1" t="s">
        <v>24</v>
      </c>
      <c r="E335" s="2">
        <v>41.627848101265798</v>
      </c>
      <c r="F335" s="1" t="s">
        <v>9</v>
      </c>
      <c r="G335" s="1" t="s">
        <v>101</v>
      </c>
      <c r="H335" s="13">
        <f>IF(G335="Mix",'Growth Factors'!$N$7,(IF(G335="Oil",'Growth Factors'!$E$7,'Growth Factors'!$K$7)))</f>
        <v>8.9570562775409979E-2</v>
      </c>
      <c r="I335" s="23">
        <f>IF(G335="Mix",'Growth Factors'!$O$7,(IF(G335="Oil",'Growth Factors'!$F$7,'Growth Factors'!$L$7)))</f>
        <v>0.14741463403243865</v>
      </c>
      <c r="J335" s="23">
        <f>IF(G335="Mix",'Growth Factors'!$P$7,(IF(G335="Oil",'Growth Factors'!$G$7,'Growth Factors'!$M$7)))</f>
        <v>-9.7846340250338504E-3</v>
      </c>
      <c r="K335" s="23">
        <f>IF(G335="Mix",'Growth Factors'!$N$12,(IF(G335="Oil",'Growth Factors'!$E$12,'Growth Factors'!$K$12)))</f>
        <v>0.12354040091572198</v>
      </c>
      <c r="L335" s="23">
        <f>IF(G335="Mix",'Growth Factors'!$O$12,(IF(G335="Oil",'Growth Factors'!$F$12,'Growth Factors'!$L$12)))</f>
        <v>0.23183776999580308</v>
      </c>
      <c r="M335" s="23">
        <f>IF(G335="Mix",'Growth Factors'!$P$12,(IF(G335="Oil",'Growth Factors'!$G$12,'Growth Factors'!$M$12)))</f>
        <v>2.7241294693957304E-2</v>
      </c>
      <c r="N335" s="24" t="str">
        <f>VLOOKUP(A335,'Part 50 Counties'!$A$2:$B$34,2)</f>
        <v>Yes</v>
      </c>
      <c r="O335" s="25">
        <f>(IF(N335="No",0,(IF(D335="CO2",0,(VLOOKUP(F335,'Rule Reductions'!$C$2:$E$75,2,FALSE))))))</f>
        <v>0</v>
      </c>
      <c r="P335" s="25">
        <f>(IF(N335="No",0,(IF(D335="CO2",0,(VLOOKUP(F335,'Rule Reductions'!$C$2:$E$75,3,FALSE))))))</f>
        <v>0</v>
      </c>
      <c r="Q335" s="22">
        <f t="shared" si="30"/>
        <v>45.356477882825459</v>
      </c>
      <c r="R335" s="22">
        <f t="shared" si="31"/>
        <v>47.764402094671844</v>
      </c>
      <c r="S335" s="22">
        <f t="shared" si="32"/>
        <v>41.220534842345209</v>
      </c>
      <c r="T335" s="22">
        <f t="shared" si="33"/>
        <v>46.770569144954948</v>
      </c>
      <c r="U335" s="22">
        <f t="shared" si="34"/>
        <v>51.27875557478729</v>
      </c>
      <c r="V335" s="22">
        <f t="shared" si="35"/>
        <v>42.761844578867674</v>
      </c>
    </row>
    <row r="336" spans="1:22" x14ac:dyDescent="0.25">
      <c r="A336" s="1" t="s">
        <v>40</v>
      </c>
      <c r="B336" s="1" t="s">
        <v>83</v>
      </c>
      <c r="C336" s="1" t="s">
        <v>9</v>
      </c>
      <c r="D336" s="1" t="s">
        <v>23</v>
      </c>
      <c r="E336" s="6">
        <v>3.3</v>
      </c>
      <c r="F336" s="1" t="s">
        <v>9</v>
      </c>
      <c r="G336" s="1" t="s">
        <v>101</v>
      </c>
      <c r="H336" s="13">
        <f>IF(G336="Mix",'Growth Factors'!$N$7,(IF(G336="Oil",'Growth Factors'!$E$7,'Growth Factors'!$K$7)))</f>
        <v>8.9570562775409979E-2</v>
      </c>
      <c r="I336" s="23">
        <f>IF(G336="Mix",'Growth Factors'!$O$7,(IF(G336="Oil",'Growth Factors'!$F$7,'Growth Factors'!$L$7)))</f>
        <v>0.14741463403243865</v>
      </c>
      <c r="J336" s="23">
        <f>IF(G336="Mix",'Growth Factors'!$P$7,(IF(G336="Oil",'Growth Factors'!$G$7,'Growth Factors'!$M$7)))</f>
        <v>-9.7846340250338504E-3</v>
      </c>
      <c r="K336" s="23">
        <f>IF(G336="Mix",'Growth Factors'!$N$12,(IF(G336="Oil",'Growth Factors'!$E$12,'Growth Factors'!$K$12)))</f>
        <v>0.12354040091572198</v>
      </c>
      <c r="L336" s="23">
        <f>IF(G336="Mix",'Growth Factors'!$O$12,(IF(G336="Oil",'Growth Factors'!$F$12,'Growth Factors'!$L$12)))</f>
        <v>0.23183776999580308</v>
      </c>
      <c r="M336" s="23">
        <f>IF(G336="Mix",'Growth Factors'!$P$12,(IF(G336="Oil",'Growth Factors'!$G$12,'Growth Factors'!$M$12)))</f>
        <v>2.7241294693957304E-2</v>
      </c>
      <c r="N336" s="24" t="str">
        <f>VLOOKUP(A336,'Part 50 Counties'!$A$2:$B$34,2)</f>
        <v>Yes</v>
      </c>
      <c r="O336" s="25">
        <f>(IF(N336="No",0,(IF(D336="CO2",0,(VLOOKUP(F336,'Rule Reductions'!$C$2:$E$75,2,FALSE))))))</f>
        <v>0</v>
      </c>
      <c r="P336" s="25">
        <f>(IF(N336="No",0,(IF(D336="CO2",0,(VLOOKUP(F336,'Rule Reductions'!$C$2:$E$75,3,FALSE))))))</f>
        <v>0</v>
      </c>
      <c r="Q336" s="22">
        <f t="shared" si="30"/>
        <v>3.5955828571588526</v>
      </c>
      <c r="R336" s="22">
        <f t="shared" si="31"/>
        <v>3.7864682923070476</v>
      </c>
      <c r="S336" s="22">
        <f t="shared" si="32"/>
        <v>3.2677107077173884</v>
      </c>
      <c r="T336" s="22">
        <f t="shared" si="33"/>
        <v>3.7076833230218824</v>
      </c>
      <c r="U336" s="22">
        <f t="shared" si="34"/>
        <v>4.0650646409861499</v>
      </c>
      <c r="V336" s="22">
        <f t="shared" si="35"/>
        <v>3.3898962724900588</v>
      </c>
    </row>
    <row r="337" spans="1:22" x14ac:dyDescent="0.25">
      <c r="A337" s="1" t="s">
        <v>40</v>
      </c>
      <c r="B337" s="1" t="s">
        <v>83</v>
      </c>
      <c r="C337" s="1" t="s">
        <v>9</v>
      </c>
      <c r="D337" s="1" t="s">
        <v>24</v>
      </c>
      <c r="E337" s="2">
        <v>348</v>
      </c>
      <c r="F337" s="1" t="s">
        <v>9</v>
      </c>
      <c r="G337" s="1" t="s">
        <v>101</v>
      </c>
      <c r="H337" s="13">
        <f>IF(G337="Mix",'Growth Factors'!$N$7,(IF(G337="Oil",'Growth Factors'!$E$7,'Growth Factors'!$K$7)))</f>
        <v>8.9570562775409979E-2</v>
      </c>
      <c r="I337" s="23">
        <f>IF(G337="Mix",'Growth Factors'!$O$7,(IF(G337="Oil",'Growth Factors'!$F$7,'Growth Factors'!$L$7)))</f>
        <v>0.14741463403243865</v>
      </c>
      <c r="J337" s="23">
        <f>IF(G337="Mix",'Growth Factors'!$P$7,(IF(G337="Oil",'Growth Factors'!$G$7,'Growth Factors'!$M$7)))</f>
        <v>-9.7846340250338504E-3</v>
      </c>
      <c r="K337" s="23">
        <f>IF(G337="Mix",'Growth Factors'!$N$12,(IF(G337="Oil",'Growth Factors'!$E$12,'Growth Factors'!$K$12)))</f>
        <v>0.12354040091572198</v>
      </c>
      <c r="L337" s="23">
        <f>IF(G337="Mix",'Growth Factors'!$O$12,(IF(G337="Oil",'Growth Factors'!$F$12,'Growth Factors'!$L$12)))</f>
        <v>0.23183776999580308</v>
      </c>
      <c r="M337" s="23">
        <f>IF(G337="Mix",'Growth Factors'!$P$12,(IF(G337="Oil",'Growth Factors'!$G$12,'Growth Factors'!$M$12)))</f>
        <v>2.7241294693957304E-2</v>
      </c>
      <c r="N337" s="24" t="str">
        <f>VLOOKUP(A337,'Part 50 Counties'!$A$2:$B$34,2)</f>
        <v>Yes</v>
      </c>
      <c r="O337" s="25">
        <f>(IF(N337="No",0,(IF(D337="CO2",0,(VLOOKUP(F337,'Rule Reductions'!$C$2:$E$75,2,FALSE))))))</f>
        <v>0</v>
      </c>
      <c r="P337" s="25">
        <f>(IF(N337="No",0,(IF(D337="CO2",0,(VLOOKUP(F337,'Rule Reductions'!$C$2:$E$75,3,FALSE))))))</f>
        <v>0</v>
      </c>
      <c r="Q337" s="22">
        <f t="shared" si="30"/>
        <v>379.17055584584267</v>
      </c>
      <c r="R337" s="22">
        <f t="shared" si="31"/>
        <v>399.30029264328869</v>
      </c>
      <c r="S337" s="22">
        <f t="shared" si="32"/>
        <v>344.59494735928826</v>
      </c>
      <c r="T337" s="22">
        <f t="shared" si="33"/>
        <v>390.99205951867123</v>
      </c>
      <c r="U337" s="22">
        <f t="shared" si="34"/>
        <v>428.67954395853951</v>
      </c>
      <c r="V337" s="22">
        <f t="shared" si="35"/>
        <v>357.47997055349714</v>
      </c>
    </row>
    <row r="338" spans="1:22" x14ac:dyDescent="0.25">
      <c r="A338" s="1" t="s">
        <v>61</v>
      </c>
      <c r="B338" s="1" t="s">
        <v>35</v>
      </c>
      <c r="C338" s="1" t="s">
        <v>9</v>
      </c>
      <c r="D338" s="1" t="s">
        <v>23</v>
      </c>
      <c r="E338" s="3">
        <v>0</v>
      </c>
      <c r="F338" s="1" t="s">
        <v>9</v>
      </c>
      <c r="G338" s="1" t="s">
        <v>101</v>
      </c>
      <c r="H338" s="13">
        <f>IF(G338="Mix",'Growth Factors'!$N$7,(IF(G338="Oil",'Growth Factors'!$E$7,'Growth Factors'!$K$7)))</f>
        <v>8.9570562775409979E-2</v>
      </c>
      <c r="I338" s="23">
        <f>IF(G338="Mix",'Growth Factors'!$O$7,(IF(G338="Oil",'Growth Factors'!$F$7,'Growth Factors'!$L$7)))</f>
        <v>0.14741463403243865</v>
      </c>
      <c r="J338" s="23">
        <f>IF(G338="Mix",'Growth Factors'!$P$7,(IF(G338="Oil",'Growth Factors'!$G$7,'Growth Factors'!$M$7)))</f>
        <v>-9.7846340250338504E-3</v>
      </c>
      <c r="K338" s="23">
        <f>IF(G338="Mix",'Growth Factors'!$N$12,(IF(G338="Oil",'Growth Factors'!$E$12,'Growth Factors'!$K$12)))</f>
        <v>0.12354040091572198</v>
      </c>
      <c r="L338" s="23">
        <f>IF(G338="Mix",'Growth Factors'!$O$12,(IF(G338="Oil",'Growth Factors'!$F$12,'Growth Factors'!$L$12)))</f>
        <v>0.23183776999580308</v>
      </c>
      <c r="M338" s="23">
        <f>IF(G338="Mix",'Growth Factors'!$P$12,(IF(G338="Oil",'Growth Factors'!$G$12,'Growth Factors'!$M$12)))</f>
        <v>2.7241294693957304E-2</v>
      </c>
      <c r="N338" s="24" t="str">
        <f>VLOOKUP(A338,'Part 50 Counties'!$A$2:$B$34,2)</f>
        <v>No</v>
      </c>
      <c r="O338" s="25">
        <f>(IF(N338="No",0,(IF(D338="CO2",0,(VLOOKUP(F338,'Rule Reductions'!$C$2:$E$75,2,FALSE))))))</f>
        <v>0</v>
      </c>
      <c r="P338" s="25">
        <f>(IF(N338="No",0,(IF(D338="CO2",0,(VLOOKUP(F338,'Rule Reductions'!$C$2:$E$75,3,FALSE))))))</f>
        <v>0</v>
      </c>
      <c r="Q338" s="22">
        <f t="shared" si="30"/>
        <v>0</v>
      </c>
      <c r="R338" s="22">
        <f t="shared" si="31"/>
        <v>0</v>
      </c>
      <c r="S338" s="22">
        <f t="shared" si="32"/>
        <v>0</v>
      </c>
      <c r="T338" s="22">
        <f t="shared" si="33"/>
        <v>0</v>
      </c>
      <c r="U338" s="22">
        <f t="shared" si="34"/>
        <v>0</v>
      </c>
      <c r="V338" s="22">
        <f t="shared" si="35"/>
        <v>0</v>
      </c>
    </row>
    <row r="339" spans="1:22" x14ac:dyDescent="0.25">
      <c r="A339" s="1" t="s">
        <v>61</v>
      </c>
      <c r="B339" s="1" t="s">
        <v>35</v>
      </c>
      <c r="C339" s="1" t="s">
        <v>9</v>
      </c>
      <c r="D339" s="1" t="s">
        <v>24</v>
      </c>
      <c r="E339" s="3">
        <v>0</v>
      </c>
      <c r="F339" s="1" t="s">
        <v>9</v>
      </c>
      <c r="G339" s="1" t="s">
        <v>101</v>
      </c>
      <c r="H339" s="13">
        <f>IF(G339="Mix",'Growth Factors'!$N$7,(IF(G339="Oil",'Growth Factors'!$E$7,'Growth Factors'!$K$7)))</f>
        <v>8.9570562775409979E-2</v>
      </c>
      <c r="I339" s="23">
        <f>IF(G339="Mix",'Growth Factors'!$O$7,(IF(G339="Oil",'Growth Factors'!$F$7,'Growth Factors'!$L$7)))</f>
        <v>0.14741463403243865</v>
      </c>
      <c r="J339" s="23">
        <f>IF(G339="Mix",'Growth Factors'!$P$7,(IF(G339="Oil",'Growth Factors'!$G$7,'Growth Factors'!$M$7)))</f>
        <v>-9.7846340250338504E-3</v>
      </c>
      <c r="K339" s="23">
        <f>IF(G339="Mix",'Growth Factors'!$N$12,(IF(G339="Oil",'Growth Factors'!$E$12,'Growth Factors'!$K$12)))</f>
        <v>0.12354040091572198</v>
      </c>
      <c r="L339" s="23">
        <f>IF(G339="Mix",'Growth Factors'!$O$12,(IF(G339="Oil",'Growth Factors'!$F$12,'Growth Factors'!$L$12)))</f>
        <v>0.23183776999580308</v>
      </c>
      <c r="M339" s="23">
        <f>IF(G339="Mix",'Growth Factors'!$P$12,(IF(G339="Oil",'Growth Factors'!$G$12,'Growth Factors'!$M$12)))</f>
        <v>2.7241294693957304E-2</v>
      </c>
      <c r="N339" s="24" t="str">
        <f>VLOOKUP(A339,'Part 50 Counties'!$A$2:$B$34,2)</f>
        <v>No</v>
      </c>
      <c r="O339" s="25">
        <f>(IF(N339="No",0,(IF(D339="CO2",0,(VLOOKUP(F339,'Rule Reductions'!$C$2:$E$75,2,FALSE))))))</f>
        <v>0</v>
      </c>
      <c r="P339" s="25">
        <f>(IF(N339="No",0,(IF(D339="CO2",0,(VLOOKUP(F339,'Rule Reductions'!$C$2:$E$75,3,FALSE))))))</f>
        <v>0</v>
      </c>
      <c r="Q339" s="22">
        <f t="shared" si="30"/>
        <v>0</v>
      </c>
      <c r="R339" s="22">
        <f t="shared" si="31"/>
        <v>0</v>
      </c>
      <c r="S339" s="22">
        <f t="shared" si="32"/>
        <v>0</v>
      </c>
      <c r="T339" s="22">
        <f t="shared" si="33"/>
        <v>0</v>
      </c>
      <c r="U339" s="22">
        <f t="shared" si="34"/>
        <v>0</v>
      </c>
      <c r="V339" s="22">
        <f t="shared" si="35"/>
        <v>0</v>
      </c>
    </row>
    <row r="340" spans="1:22" x14ac:dyDescent="0.25">
      <c r="A340" s="1" t="s">
        <v>41</v>
      </c>
      <c r="B340" s="1" t="s">
        <v>34</v>
      </c>
      <c r="C340" s="1" t="s">
        <v>9</v>
      </c>
      <c r="D340" s="1" t="s">
        <v>23</v>
      </c>
      <c r="E340" s="2">
        <v>773.73021805685005</v>
      </c>
      <c r="F340" s="1" t="s">
        <v>9</v>
      </c>
      <c r="G340" s="1" t="s">
        <v>101</v>
      </c>
      <c r="H340" s="13">
        <f>IF(G340="Mix",'Growth Factors'!$N$7,(IF(G340="Oil",'Growth Factors'!$E$7,'Growth Factors'!$K$7)))</f>
        <v>8.9570562775409979E-2</v>
      </c>
      <c r="I340" s="23">
        <f>IF(G340="Mix",'Growth Factors'!$O$7,(IF(G340="Oil",'Growth Factors'!$F$7,'Growth Factors'!$L$7)))</f>
        <v>0.14741463403243865</v>
      </c>
      <c r="J340" s="23">
        <f>IF(G340="Mix",'Growth Factors'!$P$7,(IF(G340="Oil",'Growth Factors'!$G$7,'Growth Factors'!$M$7)))</f>
        <v>-9.7846340250338504E-3</v>
      </c>
      <c r="K340" s="23">
        <f>IF(G340="Mix",'Growth Factors'!$N$12,(IF(G340="Oil",'Growth Factors'!$E$12,'Growth Factors'!$K$12)))</f>
        <v>0.12354040091572198</v>
      </c>
      <c r="L340" s="23">
        <f>IF(G340="Mix",'Growth Factors'!$O$12,(IF(G340="Oil",'Growth Factors'!$F$12,'Growth Factors'!$L$12)))</f>
        <v>0.23183776999580308</v>
      </c>
      <c r="M340" s="23">
        <f>IF(G340="Mix",'Growth Factors'!$P$12,(IF(G340="Oil",'Growth Factors'!$G$12,'Growth Factors'!$M$12)))</f>
        <v>2.7241294693957304E-2</v>
      </c>
      <c r="N340" s="24" t="str">
        <f>VLOOKUP(A340,'Part 50 Counties'!$A$2:$B$34,2)</f>
        <v>Yes</v>
      </c>
      <c r="O340" s="25">
        <f>(IF(N340="No",0,(IF(D340="CO2",0,(VLOOKUP(F340,'Rule Reductions'!$C$2:$E$75,2,FALSE))))))</f>
        <v>0</v>
      </c>
      <c r="P340" s="25">
        <f>(IF(N340="No",0,(IF(D340="CO2",0,(VLOOKUP(F340,'Rule Reductions'!$C$2:$E$75,3,FALSE))))))</f>
        <v>0</v>
      </c>
      <c r="Q340" s="22">
        <f t="shared" si="30"/>
        <v>843.03366912454283</v>
      </c>
      <c r="R340" s="22">
        <f t="shared" si="31"/>
        <v>887.7893749915396</v>
      </c>
      <c r="S340" s="22">
        <f t="shared" si="32"/>
        <v>766.15955103905412</v>
      </c>
      <c r="T340" s="22">
        <f t="shared" si="33"/>
        <v>869.31715939620221</v>
      </c>
      <c r="U340" s="22">
        <f t="shared" si="34"/>
        <v>953.11010638951666</v>
      </c>
      <c r="V340" s="22">
        <f t="shared" si="35"/>
        <v>794.80763094055658</v>
      </c>
    </row>
    <row r="341" spans="1:22" x14ac:dyDescent="0.25">
      <c r="A341" s="1" t="s">
        <v>41</v>
      </c>
      <c r="B341" s="1" t="s">
        <v>34</v>
      </c>
      <c r="C341" s="1" t="s">
        <v>9</v>
      </c>
      <c r="D341" s="1" t="s">
        <v>24</v>
      </c>
      <c r="E341" s="2">
        <v>139089.634904078</v>
      </c>
      <c r="F341" s="1" t="s">
        <v>9</v>
      </c>
      <c r="G341" s="1" t="s">
        <v>101</v>
      </c>
      <c r="H341" s="13">
        <f>IF(G341="Mix",'Growth Factors'!$N$7,(IF(G341="Oil",'Growth Factors'!$E$7,'Growth Factors'!$K$7)))</f>
        <v>8.9570562775409979E-2</v>
      </c>
      <c r="I341" s="23">
        <f>IF(G341="Mix",'Growth Factors'!$O$7,(IF(G341="Oil",'Growth Factors'!$F$7,'Growth Factors'!$L$7)))</f>
        <v>0.14741463403243865</v>
      </c>
      <c r="J341" s="23">
        <f>IF(G341="Mix",'Growth Factors'!$P$7,(IF(G341="Oil",'Growth Factors'!$G$7,'Growth Factors'!$M$7)))</f>
        <v>-9.7846340250338504E-3</v>
      </c>
      <c r="K341" s="23">
        <f>IF(G341="Mix",'Growth Factors'!$N$12,(IF(G341="Oil",'Growth Factors'!$E$12,'Growth Factors'!$K$12)))</f>
        <v>0.12354040091572198</v>
      </c>
      <c r="L341" s="23">
        <f>IF(G341="Mix",'Growth Factors'!$O$12,(IF(G341="Oil",'Growth Factors'!$F$12,'Growth Factors'!$L$12)))</f>
        <v>0.23183776999580308</v>
      </c>
      <c r="M341" s="23">
        <f>IF(G341="Mix",'Growth Factors'!$P$12,(IF(G341="Oil",'Growth Factors'!$G$12,'Growth Factors'!$M$12)))</f>
        <v>2.7241294693957304E-2</v>
      </c>
      <c r="N341" s="24" t="str">
        <f>VLOOKUP(A341,'Part 50 Counties'!$A$2:$B$34,2)</f>
        <v>Yes</v>
      </c>
      <c r="O341" s="25">
        <f>(IF(N341="No",0,(IF(D341="CO2",0,(VLOOKUP(F341,'Rule Reductions'!$C$2:$E$75,2,FALSE))))))</f>
        <v>0</v>
      </c>
      <c r="P341" s="25">
        <f>(IF(N341="No",0,(IF(D341="CO2",0,(VLOOKUP(F341,'Rule Reductions'!$C$2:$E$75,3,FALSE))))))</f>
        <v>0</v>
      </c>
      <c r="Q341" s="22">
        <f t="shared" si="30"/>
        <v>151547.97177866258</v>
      </c>
      <c r="R341" s="22">
        <f t="shared" si="31"/>
        <v>159593.48253116818</v>
      </c>
      <c r="S341" s="22">
        <f t="shared" si="32"/>
        <v>137728.69372986603</v>
      </c>
      <c r="T341" s="22">
        <f t="shared" si="33"/>
        <v>156272.8241633492</v>
      </c>
      <c r="U341" s="22">
        <f t="shared" si="34"/>
        <v>171335.86568976988</v>
      </c>
      <c r="V341" s="22">
        <f t="shared" si="35"/>
        <v>142878.61663737491</v>
      </c>
    </row>
    <row r="342" spans="1:22" x14ac:dyDescent="0.25">
      <c r="A342" s="1" t="s">
        <v>41</v>
      </c>
      <c r="B342" s="1" t="s">
        <v>35</v>
      </c>
      <c r="C342" s="1" t="s">
        <v>9</v>
      </c>
      <c r="D342" s="1" t="s">
        <v>23</v>
      </c>
      <c r="E342" s="4">
        <v>0.12</v>
      </c>
      <c r="F342" s="1" t="s">
        <v>9</v>
      </c>
      <c r="G342" s="1" t="s">
        <v>101</v>
      </c>
      <c r="H342" s="13">
        <f>IF(G342="Mix",'Growth Factors'!$N$7,(IF(G342="Oil",'Growth Factors'!$E$7,'Growth Factors'!$K$7)))</f>
        <v>8.9570562775409979E-2</v>
      </c>
      <c r="I342" s="23">
        <f>IF(G342="Mix",'Growth Factors'!$O$7,(IF(G342="Oil",'Growth Factors'!$F$7,'Growth Factors'!$L$7)))</f>
        <v>0.14741463403243865</v>
      </c>
      <c r="J342" s="23">
        <f>IF(G342="Mix",'Growth Factors'!$P$7,(IF(G342="Oil",'Growth Factors'!$G$7,'Growth Factors'!$M$7)))</f>
        <v>-9.7846340250338504E-3</v>
      </c>
      <c r="K342" s="23">
        <f>IF(G342="Mix",'Growth Factors'!$N$12,(IF(G342="Oil",'Growth Factors'!$E$12,'Growth Factors'!$K$12)))</f>
        <v>0.12354040091572198</v>
      </c>
      <c r="L342" s="23">
        <f>IF(G342="Mix",'Growth Factors'!$O$12,(IF(G342="Oil",'Growth Factors'!$F$12,'Growth Factors'!$L$12)))</f>
        <v>0.23183776999580308</v>
      </c>
      <c r="M342" s="23">
        <f>IF(G342="Mix",'Growth Factors'!$P$12,(IF(G342="Oil",'Growth Factors'!$G$12,'Growth Factors'!$M$12)))</f>
        <v>2.7241294693957304E-2</v>
      </c>
      <c r="N342" s="24" t="str">
        <f>VLOOKUP(A342,'Part 50 Counties'!$A$2:$B$34,2)</f>
        <v>Yes</v>
      </c>
      <c r="O342" s="25">
        <f>(IF(N342="No",0,(IF(D342="CO2",0,(VLOOKUP(F342,'Rule Reductions'!$C$2:$E$75,2,FALSE))))))</f>
        <v>0</v>
      </c>
      <c r="P342" s="25">
        <f>(IF(N342="No",0,(IF(D342="CO2",0,(VLOOKUP(F342,'Rule Reductions'!$C$2:$E$75,3,FALSE))))))</f>
        <v>0</v>
      </c>
      <c r="Q342" s="22">
        <f t="shared" si="30"/>
        <v>0.1307484675330492</v>
      </c>
      <c r="R342" s="22">
        <f t="shared" si="31"/>
        <v>0.13768975608389264</v>
      </c>
      <c r="S342" s="22">
        <f t="shared" si="32"/>
        <v>0.11882584391699594</v>
      </c>
      <c r="T342" s="22">
        <f t="shared" si="33"/>
        <v>0.13482484810988662</v>
      </c>
      <c r="U342" s="22">
        <f t="shared" si="34"/>
        <v>0.14782053239949638</v>
      </c>
      <c r="V342" s="22">
        <f t="shared" si="35"/>
        <v>0.12326895536327487</v>
      </c>
    </row>
    <row r="343" spans="1:22" x14ac:dyDescent="0.25">
      <c r="A343" s="1" t="s">
        <v>41</v>
      </c>
      <c r="B343" s="1" t="s">
        <v>35</v>
      </c>
      <c r="C343" s="1" t="s">
        <v>9</v>
      </c>
      <c r="D343" s="1" t="s">
        <v>24</v>
      </c>
      <c r="E343" s="2">
        <v>35.6810126582278</v>
      </c>
      <c r="F343" s="1" t="s">
        <v>9</v>
      </c>
      <c r="G343" s="1" t="s">
        <v>101</v>
      </c>
      <c r="H343" s="13">
        <f>IF(G343="Mix",'Growth Factors'!$N$7,(IF(G343="Oil",'Growth Factors'!$E$7,'Growth Factors'!$K$7)))</f>
        <v>8.9570562775409979E-2</v>
      </c>
      <c r="I343" s="23">
        <f>IF(G343="Mix",'Growth Factors'!$O$7,(IF(G343="Oil",'Growth Factors'!$F$7,'Growth Factors'!$L$7)))</f>
        <v>0.14741463403243865</v>
      </c>
      <c r="J343" s="23">
        <f>IF(G343="Mix",'Growth Factors'!$P$7,(IF(G343="Oil",'Growth Factors'!$G$7,'Growth Factors'!$M$7)))</f>
        <v>-9.7846340250338504E-3</v>
      </c>
      <c r="K343" s="23">
        <f>IF(G343="Mix",'Growth Factors'!$N$12,(IF(G343="Oil",'Growth Factors'!$E$12,'Growth Factors'!$K$12)))</f>
        <v>0.12354040091572198</v>
      </c>
      <c r="L343" s="23">
        <f>IF(G343="Mix",'Growth Factors'!$O$12,(IF(G343="Oil",'Growth Factors'!$F$12,'Growth Factors'!$L$12)))</f>
        <v>0.23183776999580308</v>
      </c>
      <c r="M343" s="23">
        <f>IF(G343="Mix",'Growth Factors'!$P$12,(IF(G343="Oil",'Growth Factors'!$G$12,'Growth Factors'!$M$12)))</f>
        <v>2.7241294693957304E-2</v>
      </c>
      <c r="N343" s="24" t="str">
        <f>VLOOKUP(A343,'Part 50 Counties'!$A$2:$B$34,2)</f>
        <v>Yes</v>
      </c>
      <c r="O343" s="25">
        <f>(IF(N343="No",0,(IF(D343="CO2",0,(VLOOKUP(F343,'Rule Reductions'!$C$2:$E$75,2,FALSE))))))</f>
        <v>0</v>
      </c>
      <c r="P343" s="25">
        <f>(IF(N343="No",0,(IF(D343="CO2",0,(VLOOKUP(F343,'Rule Reductions'!$C$2:$E$75,3,FALSE))))))</f>
        <v>0</v>
      </c>
      <c r="Q343" s="22">
        <f t="shared" si="30"/>
        <v>38.876981042421789</v>
      </c>
      <c r="R343" s="22">
        <f t="shared" si="31"/>
        <v>40.940916081147265</v>
      </c>
      <c r="S343" s="22">
        <f t="shared" si="32"/>
        <v>35.33188700772444</v>
      </c>
      <c r="T343" s="22">
        <f t="shared" si="33"/>
        <v>40.089059267104211</v>
      </c>
      <c r="U343" s="22">
        <f t="shared" si="34"/>
        <v>43.953219064103358</v>
      </c>
      <c r="V343" s="22">
        <f t="shared" si="35"/>
        <v>36.653009639029406</v>
      </c>
    </row>
    <row r="344" spans="1:22" x14ac:dyDescent="0.25">
      <c r="A344" s="1" t="s">
        <v>41</v>
      </c>
      <c r="B344" s="1" t="s">
        <v>83</v>
      </c>
      <c r="C344" s="1" t="s">
        <v>9</v>
      </c>
      <c r="D344" s="1" t="s">
        <v>23</v>
      </c>
      <c r="E344" s="6">
        <v>3.3</v>
      </c>
      <c r="F344" s="1" t="s">
        <v>9</v>
      </c>
      <c r="G344" s="1" t="s">
        <v>101</v>
      </c>
      <c r="H344" s="13">
        <f>IF(G344="Mix",'Growth Factors'!$N$7,(IF(G344="Oil",'Growth Factors'!$E$7,'Growth Factors'!$K$7)))</f>
        <v>8.9570562775409979E-2</v>
      </c>
      <c r="I344" s="23">
        <f>IF(G344="Mix",'Growth Factors'!$O$7,(IF(G344="Oil",'Growth Factors'!$F$7,'Growth Factors'!$L$7)))</f>
        <v>0.14741463403243865</v>
      </c>
      <c r="J344" s="23">
        <f>IF(G344="Mix",'Growth Factors'!$P$7,(IF(G344="Oil",'Growth Factors'!$G$7,'Growth Factors'!$M$7)))</f>
        <v>-9.7846340250338504E-3</v>
      </c>
      <c r="K344" s="23">
        <f>IF(G344="Mix",'Growth Factors'!$N$12,(IF(G344="Oil",'Growth Factors'!$E$12,'Growth Factors'!$K$12)))</f>
        <v>0.12354040091572198</v>
      </c>
      <c r="L344" s="23">
        <f>IF(G344="Mix",'Growth Factors'!$O$12,(IF(G344="Oil",'Growth Factors'!$F$12,'Growth Factors'!$L$12)))</f>
        <v>0.23183776999580308</v>
      </c>
      <c r="M344" s="23">
        <f>IF(G344="Mix",'Growth Factors'!$P$12,(IF(G344="Oil",'Growth Factors'!$G$12,'Growth Factors'!$M$12)))</f>
        <v>2.7241294693957304E-2</v>
      </c>
      <c r="N344" s="24" t="str">
        <f>VLOOKUP(A344,'Part 50 Counties'!$A$2:$B$34,2)</f>
        <v>Yes</v>
      </c>
      <c r="O344" s="25">
        <f>(IF(N344="No",0,(IF(D344="CO2",0,(VLOOKUP(F344,'Rule Reductions'!$C$2:$E$75,2,FALSE))))))</f>
        <v>0</v>
      </c>
      <c r="P344" s="25">
        <f>(IF(N344="No",0,(IF(D344="CO2",0,(VLOOKUP(F344,'Rule Reductions'!$C$2:$E$75,3,FALSE))))))</f>
        <v>0</v>
      </c>
      <c r="Q344" s="22">
        <f t="shared" si="30"/>
        <v>3.5955828571588526</v>
      </c>
      <c r="R344" s="22">
        <f t="shared" si="31"/>
        <v>3.7864682923070476</v>
      </c>
      <c r="S344" s="22">
        <f t="shared" si="32"/>
        <v>3.2677107077173884</v>
      </c>
      <c r="T344" s="22">
        <f t="shared" si="33"/>
        <v>3.7076833230218824</v>
      </c>
      <c r="U344" s="22">
        <f t="shared" si="34"/>
        <v>4.0650646409861499</v>
      </c>
      <c r="V344" s="22">
        <f t="shared" si="35"/>
        <v>3.3898962724900588</v>
      </c>
    </row>
    <row r="345" spans="1:22" x14ac:dyDescent="0.25">
      <c r="A345" s="1" t="s">
        <v>41</v>
      </c>
      <c r="B345" s="1" t="s">
        <v>83</v>
      </c>
      <c r="C345" s="1" t="s">
        <v>9</v>
      </c>
      <c r="D345" s="1" t="s">
        <v>24</v>
      </c>
      <c r="E345" s="2">
        <v>348</v>
      </c>
      <c r="F345" s="1" t="s">
        <v>9</v>
      </c>
      <c r="G345" s="1" t="s">
        <v>101</v>
      </c>
      <c r="H345" s="13">
        <f>IF(G345="Mix",'Growth Factors'!$N$7,(IF(G345="Oil",'Growth Factors'!$E$7,'Growth Factors'!$K$7)))</f>
        <v>8.9570562775409979E-2</v>
      </c>
      <c r="I345" s="23">
        <f>IF(G345="Mix",'Growth Factors'!$O$7,(IF(G345="Oil",'Growth Factors'!$F$7,'Growth Factors'!$L$7)))</f>
        <v>0.14741463403243865</v>
      </c>
      <c r="J345" s="23">
        <f>IF(G345="Mix",'Growth Factors'!$P$7,(IF(G345="Oil",'Growth Factors'!$G$7,'Growth Factors'!$M$7)))</f>
        <v>-9.7846340250338504E-3</v>
      </c>
      <c r="K345" s="23">
        <f>IF(G345="Mix",'Growth Factors'!$N$12,(IF(G345="Oil",'Growth Factors'!$E$12,'Growth Factors'!$K$12)))</f>
        <v>0.12354040091572198</v>
      </c>
      <c r="L345" s="23">
        <f>IF(G345="Mix",'Growth Factors'!$O$12,(IF(G345="Oil",'Growth Factors'!$F$12,'Growth Factors'!$L$12)))</f>
        <v>0.23183776999580308</v>
      </c>
      <c r="M345" s="23">
        <f>IF(G345="Mix",'Growth Factors'!$P$12,(IF(G345="Oil",'Growth Factors'!$G$12,'Growth Factors'!$M$12)))</f>
        <v>2.7241294693957304E-2</v>
      </c>
      <c r="N345" s="24" t="str">
        <f>VLOOKUP(A345,'Part 50 Counties'!$A$2:$B$34,2)</f>
        <v>Yes</v>
      </c>
      <c r="O345" s="25">
        <f>(IF(N345="No",0,(IF(D345="CO2",0,(VLOOKUP(F345,'Rule Reductions'!$C$2:$E$75,2,FALSE))))))</f>
        <v>0</v>
      </c>
      <c r="P345" s="25">
        <f>(IF(N345="No",0,(IF(D345="CO2",0,(VLOOKUP(F345,'Rule Reductions'!$C$2:$E$75,3,FALSE))))))</f>
        <v>0</v>
      </c>
      <c r="Q345" s="22">
        <f t="shared" si="30"/>
        <v>379.17055584584267</v>
      </c>
      <c r="R345" s="22">
        <f t="shared" si="31"/>
        <v>399.30029264328869</v>
      </c>
      <c r="S345" s="22">
        <f t="shared" si="32"/>
        <v>344.59494735928826</v>
      </c>
      <c r="T345" s="22">
        <f t="shared" si="33"/>
        <v>390.99205951867123</v>
      </c>
      <c r="U345" s="22">
        <f t="shared" si="34"/>
        <v>428.67954395853951</v>
      </c>
      <c r="V345" s="22">
        <f t="shared" si="35"/>
        <v>357.47997055349714</v>
      </c>
    </row>
    <row r="346" spans="1:22" x14ac:dyDescent="0.25">
      <c r="A346" s="1" t="s">
        <v>64</v>
      </c>
      <c r="B346" s="1" t="s">
        <v>35</v>
      </c>
      <c r="C346" s="1" t="s">
        <v>9</v>
      </c>
      <c r="D346" s="1" t="s">
        <v>23</v>
      </c>
      <c r="E346" s="3">
        <v>0</v>
      </c>
      <c r="F346" s="1" t="s">
        <v>9</v>
      </c>
      <c r="G346" s="1" t="s">
        <v>101</v>
      </c>
      <c r="H346" s="13">
        <f>IF(G346="Mix",'Growth Factors'!$N$7,(IF(G346="Oil",'Growth Factors'!$E$7,'Growth Factors'!$K$7)))</f>
        <v>8.9570562775409979E-2</v>
      </c>
      <c r="I346" s="23">
        <f>IF(G346="Mix",'Growth Factors'!$O$7,(IF(G346="Oil",'Growth Factors'!$F$7,'Growth Factors'!$L$7)))</f>
        <v>0.14741463403243865</v>
      </c>
      <c r="J346" s="23">
        <f>IF(G346="Mix",'Growth Factors'!$P$7,(IF(G346="Oil",'Growth Factors'!$G$7,'Growth Factors'!$M$7)))</f>
        <v>-9.7846340250338504E-3</v>
      </c>
      <c r="K346" s="23">
        <f>IF(G346="Mix",'Growth Factors'!$N$12,(IF(G346="Oil",'Growth Factors'!$E$12,'Growth Factors'!$K$12)))</f>
        <v>0.12354040091572198</v>
      </c>
      <c r="L346" s="23">
        <f>IF(G346="Mix",'Growth Factors'!$O$12,(IF(G346="Oil",'Growth Factors'!$F$12,'Growth Factors'!$L$12)))</f>
        <v>0.23183776999580308</v>
      </c>
      <c r="M346" s="23">
        <f>IF(G346="Mix",'Growth Factors'!$P$12,(IF(G346="Oil",'Growth Factors'!$G$12,'Growth Factors'!$M$12)))</f>
        <v>2.7241294693957304E-2</v>
      </c>
      <c r="N346" s="24" t="str">
        <f>VLOOKUP(A346,'Part 50 Counties'!$A$2:$B$34,2)</f>
        <v>No</v>
      </c>
      <c r="O346" s="25">
        <f>(IF(N346="No",0,(IF(D346="CO2",0,(VLOOKUP(F346,'Rule Reductions'!$C$2:$E$75,2,FALSE))))))</f>
        <v>0</v>
      </c>
      <c r="P346" s="25">
        <f>(IF(N346="No",0,(IF(D346="CO2",0,(VLOOKUP(F346,'Rule Reductions'!$C$2:$E$75,3,FALSE))))))</f>
        <v>0</v>
      </c>
      <c r="Q346" s="22">
        <f t="shared" si="30"/>
        <v>0</v>
      </c>
      <c r="R346" s="22">
        <f t="shared" si="31"/>
        <v>0</v>
      </c>
      <c r="S346" s="22">
        <f t="shared" si="32"/>
        <v>0</v>
      </c>
      <c r="T346" s="22">
        <f t="shared" si="33"/>
        <v>0</v>
      </c>
      <c r="U346" s="22">
        <f t="shared" si="34"/>
        <v>0</v>
      </c>
      <c r="V346" s="22">
        <f t="shared" si="35"/>
        <v>0</v>
      </c>
    </row>
    <row r="347" spans="1:22" x14ac:dyDescent="0.25">
      <c r="A347" s="1" t="s">
        <v>64</v>
      </c>
      <c r="B347" s="1" t="s">
        <v>35</v>
      </c>
      <c r="C347" s="1" t="s">
        <v>9</v>
      </c>
      <c r="D347" s="1" t="s">
        <v>24</v>
      </c>
      <c r="E347" s="3">
        <v>0</v>
      </c>
      <c r="F347" s="1" t="s">
        <v>9</v>
      </c>
      <c r="G347" s="1" t="s">
        <v>101</v>
      </c>
      <c r="H347" s="13">
        <f>IF(G347="Mix",'Growth Factors'!$N$7,(IF(G347="Oil",'Growth Factors'!$E$7,'Growth Factors'!$K$7)))</f>
        <v>8.9570562775409979E-2</v>
      </c>
      <c r="I347" s="23">
        <f>IF(G347="Mix",'Growth Factors'!$O$7,(IF(G347="Oil",'Growth Factors'!$F$7,'Growth Factors'!$L$7)))</f>
        <v>0.14741463403243865</v>
      </c>
      <c r="J347" s="23">
        <f>IF(G347="Mix",'Growth Factors'!$P$7,(IF(G347="Oil",'Growth Factors'!$G$7,'Growth Factors'!$M$7)))</f>
        <v>-9.7846340250338504E-3</v>
      </c>
      <c r="K347" s="23">
        <f>IF(G347="Mix",'Growth Factors'!$N$12,(IF(G347="Oil",'Growth Factors'!$E$12,'Growth Factors'!$K$12)))</f>
        <v>0.12354040091572198</v>
      </c>
      <c r="L347" s="23">
        <f>IF(G347="Mix",'Growth Factors'!$O$12,(IF(G347="Oil",'Growth Factors'!$F$12,'Growth Factors'!$L$12)))</f>
        <v>0.23183776999580308</v>
      </c>
      <c r="M347" s="23">
        <f>IF(G347="Mix",'Growth Factors'!$P$12,(IF(G347="Oil",'Growth Factors'!$G$12,'Growth Factors'!$M$12)))</f>
        <v>2.7241294693957304E-2</v>
      </c>
      <c r="N347" s="24" t="str">
        <f>VLOOKUP(A347,'Part 50 Counties'!$A$2:$B$34,2)</f>
        <v>No</v>
      </c>
      <c r="O347" s="25">
        <f>(IF(N347="No",0,(IF(D347="CO2",0,(VLOOKUP(F347,'Rule Reductions'!$C$2:$E$75,2,FALSE))))))</f>
        <v>0</v>
      </c>
      <c r="P347" s="25">
        <f>(IF(N347="No",0,(IF(D347="CO2",0,(VLOOKUP(F347,'Rule Reductions'!$C$2:$E$75,3,FALSE))))))</f>
        <v>0</v>
      </c>
      <c r="Q347" s="22">
        <f t="shared" si="30"/>
        <v>0</v>
      </c>
      <c r="R347" s="22">
        <f t="shared" si="31"/>
        <v>0</v>
      </c>
      <c r="S347" s="22">
        <f t="shared" si="32"/>
        <v>0</v>
      </c>
      <c r="T347" s="22">
        <f t="shared" si="33"/>
        <v>0</v>
      </c>
      <c r="U347" s="22">
        <f t="shared" si="34"/>
        <v>0</v>
      </c>
      <c r="V347" s="22">
        <f t="shared" si="35"/>
        <v>0</v>
      </c>
    </row>
    <row r="348" spans="1:22" x14ac:dyDescent="0.25">
      <c r="A348" s="1" t="s">
        <v>63</v>
      </c>
      <c r="B348" s="1" t="s">
        <v>35</v>
      </c>
      <c r="C348" s="1" t="s">
        <v>9</v>
      </c>
      <c r="D348" s="1" t="s">
        <v>23</v>
      </c>
      <c r="E348" s="7">
        <v>0.01</v>
      </c>
      <c r="F348" s="1" t="s">
        <v>9</v>
      </c>
      <c r="G348" s="1" t="s">
        <v>101</v>
      </c>
      <c r="H348" s="13">
        <f>IF(G348="Mix",'Growth Factors'!$N$7,(IF(G348="Oil",'Growth Factors'!$E$7,'Growth Factors'!$K$7)))</f>
        <v>8.9570562775409979E-2</v>
      </c>
      <c r="I348" s="23">
        <f>IF(G348="Mix",'Growth Factors'!$O$7,(IF(G348="Oil",'Growth Factors'!$F$7,'Growth Factors'!$L$7)))</f>
        <v>0.14741463403243865</v>
      </c>
      <c r="J348" s="23">
        <f>IF(G348="Mix",'Growth Factors'!$P$7,(IF(G348="Oil",'Growth Factors'!$G$7,'Growth Factors'!$M$7)))</f>
        <v>-9.7846340250338504E-3</v>
      </c>
      <c r="K348" s="23">
        <f>IF(G348="Mix",'Growth Factors'!$N$12,(IF(G348="Oil",'Growth Factors'!$E$12,'Growth Factors'!$K$12)))</f>
        <v>0.12354040091572198</v>
      </c>
      <c r="L348" s="23">
        <f>IF(G348="Mix",'Growth Factors'!$O$12,(IF(G348="Oil",'Growth Factors'!$F$12,'Growth Factors'!$L$12)))</f>
        <v>0.23183776999580308</v>
      </c>
      <c r="M348" s="23">
        <f>IF(G348="Mix",'Growth Factors'!$P$12,(IF(G348="Oil",'Growth Factors'!$G$12,'Growth Factors'!$M$12)))</f>
        <v>2.7241294693957304E-2</v>
      </c>
      <c r="N348" s="24" t="str">
        <f>VLOOKUP(A348,'Part 50 Counties'!$A$2:$B$34,2)</f>
        <v>No</v>
      </c>
      <c r="O348" s="25">
        <f>(IF(N348="No",0,(IF(D348="CO2",0,(VLOOKUP(F348,'Rule Reductions'!$C$2:$E$75,2,FALSE))))))</f>
        <v>0</v>
      </c>
      <c r="P348" s="25">
        <f>(IF(N348="No",0,(IF(D348="CO2",0,(VLOOKUP(F348,'Rule Reductions'!$C$2:$E$75,3,FALSE))))))</f>
        <v>0</v>
      </c>
      <c r="Q348" s="22">
        <f t="shared" si="30"/>
        <v>1.0895705627754101E-2</v>
      </c>
      <c r="R348" s="22">
        <f t="shared" si="31"/>
        <v>1.1474146340324388E-2</v>
      </c>
      <c r="S348" s="22">
        <f t="shared" si="32"/>
        <v>9.9021536597496615E-3</v>
      </c>
      <c r="T348" s="22">
        <f t="shared" si="33"/>
        <v>1.1235404009157219E-2</v>
      </c>
      <c r="U348" s="22">
        <f t="shared" si="34"/>
        <v>1.2318377699958033E-2</v>
      </c>
      <c r="V348" s="22">
        <f t="shared" si="35"/>
        <v>1.0272412946939573E-2</v>
      </c>
    </row>
    <row r="349" spans="1:22" x14ac:dyDescent="0.25">
      <c r="A349" s="1" t="s">
        <v>63</v>
      </c>
      <c r="B349" s="1" t="s">
        <v>35</v>
      </c>
      <c r="C349" s="1" t="s">
        <v>9</v>
      </c>
      <c r="D349" s="1" t="s">
        <v>24</v>
      </c>
      <c r="E349" s="6">
        <v>2.9734177215189899</v>
      </c>
      <c r="F349" s="1" t="s">
        <v>9</v>
      </c>
      <c r="G349" s="1" t="s">
        <v>101</v>
      </c>
      <c r="H349" s="13">
        <f>IF(G349="Mix",'Growth Factors'!$N$7,(IF(G349="Oil",'Growth Factors'!$E$7,'Growth Factors'!$K$7)))</f>
        <v>8.9570562775409979E-2</v>
      </c>
      <c r="I349" s="23">
        <f>IF(G349="Mix",'Growth Factors'!$O$7,(IF(G349="Oil",'Growth Factors'!$F$7,'Growth Factors'!$L$7)))</f>
        <v>0.14741463403243865</v>
      </c>
      <c r="J349" s="23">
        <f>IF(G349="Mix",'Growth Factors'!$P$7,(IF(G349="Oil",'Growth Factors'!$G$7,'Growth Factors'!$M$7)))</f>
        <v>-9.7846340250338504E-3</v>
      </c>
      <c r="K349" s="23">
        <f>IF(G349="Mix",'Growth Factors'!$N$12,(IF(G349="Oil",'Growth Factors'!$E$12,'Growth Factors'!$K$12)))</f>
        <v>0.12354040091572198</v>
      </c>
      <c r="L349" s="23">
        <f>IF(G349="Mix",'Growth Factors'!$O$12,(IF(G349="Oil",'Growth Factors'!$F$12,'Growth Factors'!$L$12)))</f>
        <v>0.23183776999580308</v>
      </c>
      <c r="M349" s="23">
        <f>IF(G349="Mix",'Growth Factors'!$P$12,(IF(G349="Oil",'Growth Factors'!$G$12,'Growth Factors'!$M$12)))</f>
        <v>2.7241294693957304E-2</v>
      </c>
      <c r="N349" s="24" t="str">
        <f>VLOOKUP(A349,'Part 50 Counties'!$A$2:$B$34,2)</f>
        <v>No</v>
      </c>
      <c r="O349" s="25">
        <f>(IF(N349="No",0,(IF(D349="CO2",0,(VLOOKUP(F349,'Rule Reductions'!$C$2:$E$75,2,FALSE))))))</f>
        <v>0</v>
      </c>
      <c r="P349" s="25">
        <f>(IF(N349="No",0,(IF(D349="CO2",0,(VLOOKUP(F349,'Rule Reductions'!$C$2:$E$75,3,FALSE))))))</f>
        <v>0</v>
      </c>
      <c r="Q349" s="22">
        <f t="shared" si="30"/>
        <v>3.2397484202018232</v>
      </c>
      <c r="R349" s="22">
        <f t="shared" si="31"/>
        <v>3.4117430067622796</v>
      </c>
      <c r="S349" s="22">
        <f t="shared" si="32"/>
        <v>2.9443239173103768</v>
      </c>
      <c r="T349" s="22">
        <f t="shared" si="33"/>
        <v>3.3407549389253584</v>
      </c>
      <c r="U349" s="22">
        <f t="shared" si="34"/>
        <v>3.6627682553419545</v>
      </c>
      <c r="V349" s="22">
        <f t="shared" si="35"/>
        <v>3.0544174699191236</v>
      </c>
    </row>
    <row r="350" spans="1:22" x14ac:dyDescent="0.25">
      <c r="A350" s="1" t="s">
        <v>48</v>
      </c>
      <c r="B350" s="1" t="s">
        <v>35</v>
      </c>
      <c r="C350" s="1" t="s">
        <v>9</v>
      </c>
      <c r="D350" s="1" t="s">
        <v>23</v>
      </c>
      <c r="E350" s="7">
        <v>7.0000000000000007E-2</v>
      </c>
      <c r="F350" s="1" t="s">
        <v>9</v>
      </c>
      <c r="G350" s="1" t="s">
        <v>101</v>
      </c>
      <c r="H350" s="13">
        <f>IF(G350="Mix",'Growth Factors'!$N$7,(IF(G350="Oil",'Growth Factors'!$E$7,'Growth Factors'!$K$7)))</f>
        <v>8.9570562775409979E-2</v>
      </c>
      <c r="I350" s="23">
        <f>IF(G350="Mix",'Growth Factors'!$O$7,(IF(G350="Oil",'Growth Factors'!$F$7,'Growth Factors'!$L$7)))</f>
        <v>0.14741463403243865</v>
      </c>
      <c r="J350" s="23">
        <f>IF(G350="Mix",'Growth Factors'!$P$7,(IF(G350="Oil",'Growth Factors'!$G$7,'Growth Factors'!$M$7)))</f>
        <v>-9.7846340250338504E-3</v>
      </c>
      <c r="K350" s="23">
        <f>IF(G350="Mix",'Growth Factors'!$N$12,(IF(G350="Oil",'Growth Factors'!$E$12,'Growth Factors'!$K$12)))</f>
        <v>0.12354040091572198</v>
      </c>
      <c r="L350" s="23">
        <f>IF(G350="Mix",'Growth Factors'!$O$12,(IF(G350="Oil",'Growth Factors'!$F$12,'Growth Factors'!$L$12)))</f>
        <v>0.23183776999580308</v>
      </c>
      <c r="M350" s="23">
        <f>IF(G350="Mix",'Growth Factors'!$P$12,(IF(G350="Oil",'Growth Factors'!$G$12,'Growth Factors'!$M$12)))</f>
        <v>2.7241294693957304E-2</v>
      </c>
      <c r="N350" s="24" t="str">
        <f>VLOOKUP(A350,'Part 50 Counties'!$A$2:$B$34,2)</f>
        <v>No</v>
      </c>
      <c r="O350" s="25">
        <f>(IF(N350="No",0,(IF(D350="CO2",0,(VLOOKUP(F350,'Rule Reductions'!$C$2:$E$75,2,FALSE))))))</f>
        <v>0</v>
      </c>
      <c r="P350" s="25">
        <f>(IF(N350="No",0,(IF(D350="CO2",0,(VLOOKUP(F350,'Rule Reductions'!$C$2:$E$75,3,FALSE))))))</f>
        <v>0</v>
      </c>
      <c r="Q350" s="22">
        <f t="shared" si="30"/>
        <v>7.6269939394278702E-2</v>
      </c>
      <c r="R350" s="22">
        <f t="shared" si="31"/>
        <v>8.0319024382270718E-2</v>
      </c>
      <c r="S350" s="22">
        <f t="shared" si="32"/>
        <v>6.9315075618247637E-2</v>
      </c>
      <c r="T350" s="22">
        <f t="shared" si="33"/>
        <v>7.8647828064100547E-2</v>
      </c>
      <c r="U350" s="22">
        <f t="shared" si="34"/>
        <v>8.6228643899706234E-2</v>
      </c>
      <c r="V350" s="22">
        <f t="shared" si="35"/>
        <v>7.1906890628577025E-2</v>
      </c>
    </row>
    <row r="351" spans="1:22" x14ac:dyDescent="0.25">
      <c r="A351" s="1" t="s">
        <v>48</v>
      </c>
      <c r="B351" s="1" t="s">
        <v>35</v>
      </c>
      <c r="C351" s="1" t="s">
        <v>9</v>
      </c>
      <c r="D351" s="1" t="s">
        <v>24</v>
      </c>
      <c r="E351" s="2">
        <v>20.813924050632899</v>
      </c>
      <c r="F351" s="1" t="s">
        <v>9</v>
      </c>
      <c r="G351" s="1" t="s">
        <v>101</v>
      </c>
      <c r="H351" s="13">
        <f>IF(G351="Mix",'Growth Factors'!$N$7,(IF(G351="Oil",'Growth Factors'!$E$7,'Growth Factors'!$K$7)))</f>
        <v>8.9570562775409979E-2</v>
      </c>
      <c r="I351" s="23">
        <f>IF(G351="Mix",'Growth Factors'!$O$7,(IF(G351="Oil",'Growth Factors'!$F$7,'Growth Factors'!$L$7)))</f>
        <v>0.14741463403243865</v>
      </c>
      <c r="J351" s="23">
        <f>IF(G351="Mix",'Growth Factors'!$P$7,(IF(G351="Oil",'Growth Factors'!$G$7,'Growth Factors'!$M$7)))</f>
        <v>-9.7846340250338504E-3</v>
      </c>
      <c r="K351" s="23">
        <f>IF(G351="Mix",'Growth Factors'!$N$12,(IF(G351="Oil",'Growth Factors'!$E$12,'Growth Factors'!$K$12)))</f>
        <v>0.12354040091572198</v>
      </c>
      <c r="L351" s="23">
        <f>IF(G351="Mix",'Growth Factors'!$O$12,(IF(G351="Oil",'Growth Factors'!$F$12,'Growth Factors'!$L$12)))</f>
        <v>0.23183776999580308</v>
      </c>
      <c r="M351" s="23">
        <f>IF(G351="Mix",'Growth Factors'!$P$12,(IF(G351="Oil",'Growth Factors'!$G$12,'Growth Factors'!$M$12)))</f>
        <v>2.7241294693957304E-2</v>
      </c>
      <c r="N351" s="24" t="str">
        <f>VLOOKUP(A351,'Part 50 Counties'!$A$2:$B$34,2)</f>
        <v>No</v>
      </c>
      <c r="O351" s="25">
        <f>(IF(N351="No",0,(IF(D351="CO2",0,(VLOOKUP(F351,'Rule Reductions'!$C$2:$E$75,2,FALSE))))))</f>
        <v>0</v>
      </c>
      <c r="P351" s="25">
        <f>(IF(N351="No",0,(IF(D351="CO2",0,(VLOOKUP(F351,'Rule Reductions'!$C$2:$E$75,3,FALSE))))))</f>
        <v>0</v>
      </c>
      <c r="Q351" s="22">
        <f t="shared" si="30"/>
        <v>22.678238941412729</v>
      </c>
      <c r="R351" s="22">
        <f t="shared" si="31"/>
        <v>23.882201047335922</v>
      </c>
      <c r="S351" s="22">
        <f t="shared" si="32"/>
        <v>20.610267421172605</v>
      </c>
      <c r="T351" s="22">
        <f t="shared" si="33"/>
        <v>23.385284572477474</v>
      </c>
      <c r="U351" s="22">
        <f t="shared" si="34"/>
        <v>25.639377787393645</v>
      </c>
      <c r="V351" s="22">
        <f t="shared" si="35"/>
        <v>21.380922289433837</v>
      </c>
    </row>
    <row r="352" spans="1:22" x14ac:dyDescent="0.25">
      <c r="A352" s="1" t="s">
        <v>43</v>
      </c>
      <c r="B352" s="1" t="s">
        <v>35</v>
      </c>
      <c r="C352" s="1" t="s">
        <v>9</v>
      </c>
      <c r="D352" s="1" t="s">
        <v>23</v>
      </c>
      <c r="E352" s="7">
        <v>0.02</v>
      </c>
      <c r="F352" s="1" t="s">
        <v>9</v>
      </c>
      <c r="G352" s="1" t="s">
        <v>101</v>
      </c>
      <c r="H352" s="13">
        <f>IF(G352="Mix",'Growth Factors'!$N$7,(IF(G352="Oil",'Growth Factors'!$E$7,'Growth Factors'!$K$7)))</f>
        <v>8.9570562775409979E-2</v>
      </c>
      <c r="I352" s="23">
        <f>IF(G352="Mix",'Growth Factors'!$O$7,(IF(G352="Oil",'Growth Factors'!$F$7,'Growth Factors'!$L$7)))</f>
        <v>0.14741463403243865</v>
      </c>
      <c r="J352" s="23">
        <f>IF(G352="Mix",'Growth Factors'!$P$7,(IF(G352="Oil",'Growth Factors'!$G$7,'Growth Factors'!$M$7)))</f>
        <v>-9.7846340250338504E-3</v>
      </c>
      <c r="K352" s="23">
        <f>IF(G352="Mix",'Growth Factors'!$N$12,(IF(G352="Oil",'Growth Factors'!$E$12,'Growth Factors'!$K$12)))</f>
        <v>0.12354040091572198</v>
      </c>
      <c r="L352" s="23">
        <f>IF(G352="Mix",'Growth Factors'!$O$12,(IF(G352="Oil",'Growth Factors'!$F$12,'Growth Factors'!$L$12)))</f>
        <v>0.23183776999580308</v>
      </c>
      <c r="M352" s="23">
        <f>IF(G352="Mix",'Growth Factors'!$P$12,(IF(G352="Oil",'Growth Factors'!$G$12,'Growth Factors'!$M$12)))</f>
        <v>2.7241294693957304E-2</v>
      </c>
      <c r="N352" s="24" t="str">
        <f>VLOOKUP(A352,'Part 50 Counties'!$A$2:$B$34,2)</f>
        <v>No</v>
      </c>
      <c r="O352" s="25">
        <f>(IF(N352="No",0,(IF(D352="CO2",0,(VLOOKUP(F352,'Rule Reductions'!$C$2:$E$75,2,FALSE))))))</f>
        <v>0</v>
      </c>
      <c r="P352" s="25">
        <f>(IF(N352="No",0,(IF(D352="CO2",0,(VLOOKUP(F352,'Rule Reductions'!$C$2:$E$75,3,FALSE))))))</f>
        <v>0</v>
      </c>
      <c r="Q352" s="22">
        <f t="shared" si="30"/>
        <v>2.1791411255508202E-2</v>
      </c>
      <c r="R352" s="22">
        <f t="shared" si="31"/>
        <v>2.2948292680648776E-2</v>
      </c>
      <c r="S352" s="22">
        <f t="shared" si="32"/>
        <v>1.9804307319499323E-2</v>
      </c>
      <c r="T352" s="22">
        <f t="shared" si="33"/>
        <v>2.2470808018314439E-2</v>
      </c>
      <c r="U352" s="22">
        <f t="shared" si="34"/>
        <v>2.4636755399916065E-2</v>
      </c>
      <c r="V352" s="22">
        <f t="shared" si="35"/>
        <v>2.0544825893879147E-2</v>
      </c>
    </row>
    <row r="353" spans="1:22" x14ac:dyDescent="0.25">
      <c r="A353" s="1" t="s">
        <v>43</v>
      </c>
      <c r="B353" s="1" t="s">
        <v>35</v>
      </c>
      <c r="C353" s="1" t="s">
        <v>9</v>
      </c>
      <c r="D353" s="1" t="s">
        <v>24</v>
      </c>
      <c r="E353" s="6">
        <v>5.94683544303797</v>
      </c>
      <c r="F353" s="1" t="s">
        <v>9</v>
      </c>
      <c r="G353" s="1" t="s">
        <v>101</v>
      </c>
      <c r="H353" s="13">
        <f>IF(G353="Mix",'Growth Factors'!$N$7,(IF(G353="Oil",'Growth Factors'!$E$7,'Growth Factors'!$K$7)))</f>
        <v>8.9570562775409979E-2</v>
      </c>
      <c r="I353" s="23">
        <f>IF(G353="Mix",'Growth Factors'!$O$7,(IF(G353="Oil",'Growth Factors'!$F$7,'Growth Factors'!$L$7)))</f>
        <v>0.14741463403243865</v>
      </c>
      <c r="J353" s="23">
        <f>IF(G353="Mix",'Growth Factors'!$P$7,(IF(G353="Oil",'Growth Factors'!$G$7,'Growth Factors'!$M$7)))</f>
        <v>-9.7846340250338504E-3</v>
      </c>
      <c r="K353" s="23">
        <f>IF(G353="Mix",'Growth Factors'!$N$12,(IF(G353="Oil",'Growth Factors'!$E$12,'Growth Factors'!$K$12)))</f>
        <v>0.12354040091572198</v>
      </c>
      <c r="L353" s="23">
        <f>IF(G353="Mix",'Growth Factors'!$O$12,(IF(G353="Oil",'Growth Factors'!$F$12,'Growth Factors'!$L$12)))</f>
        <v>0.23183776999580308</v>
      </c>
      <c r="M353" s="23">
        <f>IF(G353="Mix",'Growth Factors'!$P$12,(IF(G353="Oil",'Growth Factors'!$G$12,'Growth Factors'!$M$12)))</f>
        <v>2.7241294693957304E-2</v>
      </c>
      <c r="N353" s="24" t="str">
        <f>VLOOKUP(A353,'Part 50 Counties'!$A$2:$B$34,2)</f>
        <v>No</v>
      </c>
      <c r="O353" s="25">
        <f>(IF(N353="No",0,(IF(D353="CO2",0,(VLOOKUP(F353,'Rule Reductions'!$C$2:$E$75,2,FALSE))))))</f>
        <v>0</v>
      </c>
      <c r="P353" s="25">
        <f>(IF(N353="No",0,(IF(D353="CO2",0,(VLOOKUP(F353,'Rule Reductions'!$C$2:$E$75,3,FALSE))))))</f>
        <v>0</v>
      </c>
      <c r="Q353" s="22">
        <f t="shared" si="30"/>
        <v>6.4794968404036357</v>
      </c>
      <c r="R353" s="22">
        <f t="shared" si="31"/>
        <v>6.8234860135245476</v>
      </c>
      <c r="S353" s="22">
        <f t="shared" si="32"/>
        <v>5.8886478346207438</v>
      </c>
      <c r="T353" s="22">
        <f t="shared" si="33"/>
        <v>6.681509877850706</v>
      </c>
      <c r="U353" s="22">
        <f t="shared" si="34"/>
        <v>7.3255365106838974</v>
      </c>
      <c r="V353" s="22">
        <f t="shared" si="35"/>
        <v>6.1088349398382373</v>
      </c>
    </row>
    <row r="354" spans="1:22" x14ac:dyDescent="0.25">
      <c r="A354" s="1" t="s">
        <v>22</v>
      </c>
      <c r="B354" s="1" t="s">
        <v>34</v>
      </c>
      <c r="C354" s="1" t="s">
        <v>9</v>
      </c>
      <c r="D354" s="1" t="s">
        <v>23</v>
      </c>
      <c r="E354" s="2">
        <v>140.86000000000001</v>
      </c>
      <c r="F354" s="1" t="s">
        <v>9</v>
      </c>
      <c r="G354" s="1" t="s">
        <v>101</v>
      </c>
      <c r="H354" s="13">
        <f>IF(G354="Mix",'Growth Factors'!$N$7,(IF(G354="Oil",'Growth Factors'!$E$7,'Growth Factors'!$K$7)))</f>
        <v>8.9570562775409979E-2</v>
      </c>
      <c r="I354" s="23">
        <f>IF(G354="Mix",'Growth Factors'!$O$7,(IF(G354="Oil",'Growth Factors'!$F$7,'Growth Factors'!$L$7)))</f>
        <v>0.14741463403243865</v>
      </c>
      <c r="J354" s="23">
        <f>IF(G354="Mix",'Growth Factors'!$P$7,(IF(G354="Oil",'Growth Factors'!$G$7,'Growth Factors'!$M$7)))</f>
        <v>-9.7846340250338504E-3</v>
      </c>
      <c r="K354" s="23">
        <f>IF(G354="Mix",'Growth Factors'!$N$12,(IF(G354="Oil",'Growth Factors'!$E$12,'Growth Factors'!$K$12)))</f>
        <v>0.12354040091572198</v>
      </c>
      <c r="L354" s="23">
        <f>IF(G354="Mix",'Growth Factors'!$O$12,(IF(G354="Oil",'Growth Factors'!$F$12,'Growth Factors'!$L$12)))</f>
        <v>0.23183776999580308</v>
      </c>
      <c r="M354" s="23">
        <f>IF(G354="Mix",'Growth Factors'!$P$12,(IF(G354="Oil",'Growth Factors'!$G$12,'Growth Factors'!$M$12)))</f>
        <v>2.7241294693957304E-2</v>
      </c>
      <c r="N354" s="24" t="str">
        <f>VLOOKUP(A354,'Part 50 Counties'!$A$2:$B$34,2)</f>
        <v>Yes</v>
      </c>
      <c r="O354" s="25">
        <f>(IF(N354="No",0,(IF(D354="CO2",0,(VLOOKUP(F354,'Rule Reductions'!$C$2:$E$75,2,FALSE))))))</f>
        <v>0</v>
      </c>
      <c r="P354" s="25">
        <f>(IF(N354="No",0,(IF(D354="CO2",0,(VLOOKUP(F354,'Rule Reductions'!$C$2:$E$75,3,FALSE))))))</f>
        <v>0</v>
      </c>
      <c r="Q354" s="22">
        <f t="shared" si="30"/>
        <v>153.47690947254426</v>
      </c>
      <c r="R354" s="22">
        <f t="shared" si="31"/>
        <v>161.62482534980933</v>
      </c>
      <c r="S354" s="22">
        <f t="shared" si="32"/>
        <v>139.48173645123376</v>
      </c>
      <c r="T354" s="22">
        <f t="shared" si="33"/>
        <v>158.2619008729886</v>
      </c>
      <c r="U354" s="22">
        <f t="shared" si="34"/>
        <v>173.51666828160884</v>
      </c>
      <c r="V354" s="22">
        <f t="shared" si="35"/>
        <v>144.69720877059083</v>
      </c>
    </row>
    <row r="355" spans="1:22" x14ac:dyDescent="0.25">
      <c r="A355" s="1" t="s">
        <v>22</v>
      </c>
      <c r="B355" s="1" t="s">
        <v>34</v>
      </c>
      <c r="C355" s="1" t="s">
        <v>9</v>
      </c>
      <c r="D355" s="1" t="s">
        <v>24</v>
      </c>
      <c r="E355" s="2">
        <v>29436.5</v>
      </c>
      <c r="F355" s="1" t="s">
        <v>9</v>
      </c>
      <c r="G355" s="1" t="s">
        <v>101</v>
      </c>
      <c r="H355" s="13">
        <f>IF(G355="Mix",'Growth Factors'!$N$7,(IF(G355="Oil",'Growth Factors'!$E$7,'Growth Factors'!$K$7)))</f>
        <v>8.9570562775409979E-2</v>
      </c>
      <c r="I355" s="23">
        <f>IF(G355="Mix",'Growth Factors'!$O$7,(IF(G355="Oil",'Growth Factors'!$F$7,'Growth Factors'!$L$7)))</f>
        <v>0.14741463403243865</v>
      </c>
      <c r="J355" s="23">
        <f>IF(G355="Mix",'Growth Factors'!$P$7,(IF(G355="Oil",'Growth Factors'!$G$7,'Growth Factors'!$M$7)))</f>
        <v>-9.7846340250338504E-3</v>
      </c>
      <c r="K355" s="23">
        <f>IF(G355="Mix",'Growth Factors'!$N$12,(IF(G355="Oil",'Growth Factors'!$E$12,'Growth Factors'!$K$12)))</f>
        <v>0.12354040091572198</v>
      </c>
      <c r="L355" s="23">
        <f>IF(G355="Mix",'Growth Factors'!$O$12,(IF(G355="Oil",'Growth Factors'!$F$12,'Growth Factors'!$L$12)))</f>
        <v>0.23183776999580308</v>
      </c>
      <c r="M355" s="23">
        <f>IF(G355="Mix",'Growth Factors'!$P$12,(IF(G355="Oil",'Growth Factors'!$G$12,'Growth Factors'!$M$12)))</f>
        <v>2.7241294693957304E-2</v>
      </c>
      <c r="N355" s="24" t="str">
        <f>VLOOKUP(A355,'Part 50 Counties'!$A$2:$B$34,2)</f>
        <v>Yes</v>
      </c>
      <c r="O355" s="25">
        <f>(IF(N355="No",0,(IF(D355="CO2",0,(VLOOKUP(F355,'Rule Reductions'!$C$2:$E$75,2,FALSE))))))</f>
        <v>0</v>
      </c>
      <c r="P355" s="25">
        <f>(IF(N355="No",0,(IF(D355="CO2",0,(VLOOKUP(F355,'Rule Reductions'!$C$2:$E$75,3,FALSE))))))</f>
        <v>0</v>
      </c>
      <c r="Q355" s="22">
        <f t="shared" si="30"/>
        <v>32073.143871138356</v>
      </c>
      <c r="R355" s="22">
        <f t="shared" si="31"/>
        <v>33775.87087469588</v>
      </c>
      <c r="S355" s="22">
        <f t="shared" si="32"/>
        <v>29148.474620522091</v>
      </c>
      <c r="T355" s="22">
        <f t="shared" si="33"/>
        <v>33073.097011555648</v>
      </c>
      <c r="U355" s="22">
        <f t="shared" si="34"/>
        <v>36260.992516481463</v>
      </c>
      <c r="V355" s="22">
        <f t="shared" si="35"/>
        <v>30238.388371258676</v>
      </c>
    </row>
    <row r="356" spans="1:22" x14ac:dyDescent="0.25">
      <c r="A356" s="1" t="s">
        <v>22</v>
      </c>
      <c r="B356" s="1" t="s">
        <v>35</v>
      </c>
      <c r="C356" s="1" t="s">
        <v>9</v>
      </c>
      <c r="D356" s="1" t="s">
        <v>23</v>
      </c>
      <c r="E356" s="7">
        <v>0.06</v>
      </c>
      <c r="F356" s="1" t="s">
        <v>9</v>
      </c>
      <c r="G356" s="1" t="s">
        <v>101</v>
      </c>
      <c r="H356" s="13">
        <f>IF(G356="Mix",'Growth Factors'!$N$7,(IF(G356="Oil",'Growth Factors'!$E$7,'Growth Factors'!$K$7)))</f>
        <v>8.9570562775409979E-2</v>
      </c>
      <c r="I356" s="23">
        <f>IF(G356="Mix",'Growth Factors'!$O$7,(IF(G356="Oil",'Growth Factors'!$F$7,'Growth Factors'!$L$7)))</f>
        <v>0.14741463403243865</v>
      </c>
      <c r="J356" s="23">
        <f>IF(G356="Mix",'Growth Factors'!$P$7,(IF(G356="Oil",'Growth Factors'!$G$7,'Growth Factors'!$M$7)))</f>
        <v>-9.7846340250338504E-3</v>
      </c>
      <c r="K356" s="23">
        <f>IF(G356="Mix",'Growth Factors'!$N$12,(IF(G356="Oil",'Growth Factors'!$E$12,'Growth Factors'!$K$12)))</f>
        <v>0.12354040091572198</v>
      </c>
      <c r="L356" s="23">
        <f>IF(G356="Mix",'Growth Factors'!$O$12,(IF(G356="Oil",'Growth Factors'!$F$12,'Growth Factors'!$L$12)))</f>
        <v>0.23183776999580308</v>
      </c>
      <c r="M356" s="23">
        <f>IF(G356="Mix",'Growth Factors'!$P$12,(IF(G356="Oil",'Growth Factors'!$G$12,'Growth Factors'!$M$12)))</f>
        <v>2.7241294693957304E-2</v>
      </c>
      <c r="N356" s="24" t="str">
        <f>VLOOKUP(A356,'Part 50 Counties'!$A$2:$B$34,2)</f>
        <v>Yes</v>
      </c>
      <c r="O356" s="25">
        <f>(IF(N356="No",0,(IF(D356="CO2",0,(VLOOKUP(F356,'Rule Reductions'!$C$2:$E$75,2,FALSE))))))</f>
        <v>0</v>
      </c>
      <c r="P356" s="25">
        <f>(IF(N356="No",0,(IF(D356="CO2",0,(VLOOKUP(F356,'Rule Reductions'!$C$2:$E$75,3,FALSE))))))</f>
        <v>0</v>
      </c>
      <c r="Q356" s="22">
        <f t="shared" si="30"/>
        <v>6.5374233766524598E-2</v>
      </c>
      <c r="R356" s="22">
        <f t="shared" si="31"/>
        <v>6.884487804194632E-2</v>
      </c>
      <c r="S356" s="22">
        <f t="shared" si="32"/>
        <v>5.9412921958497969E-2</v>
      </c>
      <c r="T356" s="22">
        <f t="shared" si="33"/>
        <v>6.7412424054943312E-2</v>
      </c>
      <c r="U356" s="22">
        <f t="shared" si="34"/>
        <v>7.3910266199748192E-2</v>
      </c>
      <c r="V356" s="22">
        <f t="shared" si="35"/>
        <v>6.1634477681637434E-2</v>
      </c>
    </row>
    <row r="357" spans="1:22" x14ac:dyDescent="0.25">
      <c r="A357" s="1" t="s">
        <v>22</v>
      </c>
      <c r="B357" s="1" t="s">
        <v>35</v>
      </c>
      <c r="C357" s="1" t="s">
        <v>9</v>
      </c>
      <c r="D357" s="1" t="s">
        <v>24</v>
      </c>
      <c r="E357" s="2">
        <v>17.8405063291139</v>
      </c>
      <c r="F357" s="1" t="s">
        <v>9</v>
      </c>
      <c r="G357" s="1" t="s">
        <v>101</v>
      </c>
      <c r="H357" s="13">
        <f>IF(G357="Mix",'Growth Factors'!$N$7,(IF(G357="Oil",'Growth Factors'!$E$7,'Growth Factors'!$K$7)))</f>
        <v>8.9570562775409979E-2</v>
      </c>
      <c r="I357" s="23">
        <f>IF(G357="Mix",'Growth Factors'!$O$7,(IF(G357="Oil",'Growth Factors'!$F$7,'Growth Factors'!$L$7)))</f>
        <v>0.14741463403243865</v>
      </c>
      <c r="J357" s="23">
        <f>IF(G357="Mix",'Growth Factors'!$P$7,(IF(G357="Oil",'Growth Factors'!$G$7,'Growth Factors'!$M$7)))</f>
        <v>-9.7846340250338504E-3</v>
      </c>
      <c r="K357" s="23">
        <f>IF(G357="Mix",'Growth Factors'!$N$12,(IF(G357="Oil",'Growth Factors'!$E$12,'Growth Factors'!$K$12)))</f>
        <v>0.12354040091572198</v>
      </c>
      <c r="L357" s="23">
        <f>IF(G357="Mix",'Growth Factors'!$O$12,(IF(G357="Oil",'Growth Factors'!$F$12,'Growth Factors'!$L$12)))</f>
        <v>0.23183776999580308</v>
      </c>
      <c r="M357" s="23">
        <f>IF(G357="Mix",'Growth Factors'!$P$12,(IF(G357="Oil",'Growth Factors'!$G$12,'Growth Factors'!$M$12)))</f>
        <v>2.7241294693957304E-2</v>
      </c>
      <c r="N357" s="24" t="str">
        <f>VLOOKUP(A357,'Part 50 Counties'!$A$2:$B$34,2)</f>
        <v>Yes</v>
      </c>
      <c r="O357" s="25">
        <f>(IF(N357="No",0,(IF(D357="CO2",0,(VLOOKUP(F357,'Rule Reductions'!$C$2:$E$75,2,FALSE))))))</f>
        <v>0</v>
      </c>
      <c r="P357" s="25">
        <f>(IF(N357="No",0,(IF(D357="CO2",0,(VLOOKUP(F357,'Rule Reductions'!$C$2:$E$75,3,FALSE))))))</f>
        <v>0</v>
      </c>
      <c r="Q357" s="22">
        <f t="shared" si="30"/>
        <v>19.438490521210895</v>
      </c>
      <c r="R357" s="22">
        <f t="shared" si="31"/>
        <v>20.470458040573632</v>
      </c>
      <c r="S357" s="22">
        <f t="shared" si="32"/>
        <v>17.66594350386222</v>
      </c>
      <c r="T357" s="22">
        <f t="shared" si="33"/>
        <v>20.044529633552106</v>
      </c>
      <c r="U357" s="22">
        <f t="shared" si="34"/>
        <v>21.976609532051679</v>
      </c>
      <c r="V357" s="22">
        <f t="shared" si="35"/>
        <v>18.326504819514703</v>
      </c>
    </row>
    <row r="358" spans="1:22" x14ac:dyDescent="0.25">
      <c r="A358" s="1" t="s">
        <v>44</v>
      </c>
      <c r="B358" s="1" t="s">
        <v>35</v>
      </c>
      <c r="C358" s="1" t="s">
        <v>9</v>
      </c>
      <c r="D358" s="1" t="s">
        <v>23</v>
      </c>
      <c r="E358" s="7">
        <v>0.09</v>
      </c>
      <c r="F358" s="1" t="s">
        <v>9</v>
      </c>
      <c r="G358" s="1" t="s">
        <v>101</v>
      </c>
      <c r="H358" s="13">
        <f>IF(G358="Mix",'Growth Factors'!$N$7,(IF(G358="Oil",'Growth Factors'!$E$7,'Growth Factors'!$K$7)))</f>
        <v>8.9570562775409979E-2</v>
      </c>
      <c r="I358" s="23">
        <f>IF(G358="Mix",'Growth Factors'!$O$7,(IF(G358="Oil",'Growth Factors'!$F$7,'Growth Factors'!$L$7)))</f>
        <v>0.14741463403243865</v>
      </c>
      <c r="J358" s="23">
        <f>IF(G358="Mix",'Growth Factors'!$P$7,(IF(G358="Oil",'Growth Factors'!$G$7,'Growth Factors'!$M$7)))</f>
        <v>-9.7846340250338504E-3</v>
      </c>
      <c r="K358" s="23">
        <f>IF(G358="Mix",'Growth Factors'!$N$12,(IF(G358="Oil",'Growth Factors'!$E$12,'Growth Factors'!$K$12)))</f>
        <v>0.12354040091572198</v>
      </c>
      <c r="L358" s="23">
        <f>IF(G358="Mix",'Growth Factors'!$O$12,(IF(G358="Oil",'Growth Factors'!$F$12,'Growth Factors'!$L$12)))</f>
        <v>0.23183776999580308</v>
      </c>
      <c r="M358" s="23">
        <f>IF(G358="Mix",'Growth Factors'!$P$12,(IF(G358="Oil",'Growth Factors'!$G$12,'Growth Factors'!$M$12)))</f>
        <v>2.7241294693957304E-2</v>
      </c>
      <c r="N358" s="24" t="str">
        <f>VLOOKUP(A358,'Part 50 Counties'!$A$2:$B$34,2)</f>
        <v>Yes</v>
      </c>
      <c r="O358" s="25">
        <f>(IF(N358="No",0,(IF(D358="CO2",0,(VLOOKUP(F358,'Rule Reductions'!$C$2:$E$75,2,FALSE))))))</f>
        <v>0</v>
      </c>
      <c r="P358" s="25">
        <f>(IF(N358="No",0,(IF(D358="CO2",0,(VLOOKUP(F358,'Rule Reductions'!$C$2:$E$75,3,FALSE))))))</f>
        <v>0</v>
      </c>
      <c r="Q358" s="22">
        <f t="shared" si="30"/>
        <v>9.8061350649786896E-2</v>
      </c>
      <c r="R358" s="22">
        <f t="shared" si="31"/>
        <v>0.10326731706291949</v>
      </c>
      <c r="S358" s="22">
        <f t="shared" si="32"/>
        <v>8.9119382937746947E-2</v>
      </c>
      <c r="T358" s="22">
        <f t="shared" si="33"/>
        <v>0.10111863608241498</v>
      </c>
      <c r="U358" s="22">
        <f t="shared" si="34"/>
        <v>0.11086539929962229</v>
      </c>
      <c r="V358" s="22">
        <f t="shared" si="35"/>
        <v>9.2451716522456151E-2</v>
      </c>
    </row>
    <row r="359" spans="1:22" x14ac:dyDescent="0.25">
      <c r="A359" s="1" t="s">
        <v>44</v>
      </c>
      <c r="B359" s="1" t="s">
        <v>35</v>
      </c>
      <c r="C359" s="1" t="s">
        <v>9</v>
      </c>
      <c r="D359" s="1" t="s">
        <v>24</v>
      </c>
      <c r="E359" s="2">
        <v>26.7607594936709</v>
      </c>
      <c r="F359" s="1" t="s">
        <v>9</v>
      </c>
      <c r="G359" s="1" t="s">
        <v>101</v>
      </c>
      <c r="H359" s="13">
        <f>IF(G359="Mix",'Growth Factors'!$N$7,(IF(G359="Oil",'Growth Factors'!$E$7,'Growth Factors'!$K$7)))</f>
        <v>8.9570562775409979E-2</v>
      </c>
      <c r="I359" s="23">
        <f>IF(G359="Mix",'Growth Factors'!$O$7,(IF(G359="Oil",'Growth Factors'!$F$7,'Growth Factors'!$L$7)))</f>
        <v>0.14741463403243865</v>
      </c>
      <c r="J359" s="23">
        <f>IF(G359="Mix",'Growth Factors'!$P$7,(IF(G359="Oil",'Growth Factors'!$G$7,'Growth Factors'!$M$7)))</f>
        <v>-9.7846340250338504E-3</v>
      </c>
      <c r="K359" s="23">
        <f>IF(G359="Mix",'Growth Factors'!$N$12,(IF(G359="Oil",'Growth Factors'!$E$12,'Growth Factors'!$K$12)))</f>
        <v>0.12354040091572198</v>
      </c>
      <c r="L359" s="23">
        <f>IF(G359="Mix",'Growth Factors'!$O$12,(IF(G359="Oil",'Growth Factors'!$F$12,'Growth Factors'!$L$12)))</f>
        <v>0.23183776999580308</v>
      </c>
      <c r="M359" s="23">
        <f>IF(G359="Mix",'Growth Factors'!$P$12,(IF(G359="Oil",'Growth Factors'!$G$12,'Growth Factors'!$M$12)))</f>
        <v>2.7241294693957304E-2</v>
      </c>
      <c r="N359" s="24" t="str">
        <f>VLOOKUP(A359,'Part 50 Counties'!$A$2:$B$34,2)</f>
        <v>Yes</v>
      </c>
      <c r="O359" s="25">
        <f>(IF(N359="No",0,(IF(D359="CO2",0,(VLOOKUP(F359,'Rule Reductions'!$C$2:$E$75,2,FALSE))))))</f>
        <v>0</v>
      </c>
      <c r="P359" s="25">
        <f>(IF(N359="No",0,(IF(D359="CO2",0,(VLOOKUP(F359,'Rule Reductions'!$C$2:$E$75,3,FALSE))))))</f>
        <v>0</v>
      </c>
      <c r="Q359" s="22">
        <f t="shared" si="30"/>
        <v>29.157735781816399</v>
      </c>
      <c r="R359" s="22">
        <f t="shared" si="31"/>
        <v>30.705687060860505</v>
      </c>
      <c r="S359" s="22">
        <f t="shared" si="32"/>
        <v>26.498915255793381</v>
      </c>
      <c r="T359" s="22">
        <f t="shared" si="33"/>
        <v>30.066794450328214</v>
      </c>
      <c r="U359" s="22">
        <f t="shared" si="34"/>
        <v>32.964914298077581</v>
      </c>
      <c r="V359" s="22">
        <f t="shared" si="35"/>
        <v>27.489757229272104</v>
      </c>
    </row>
    <row r="360" spans="1:22" x14ac:dyDescent="0.25">
      <c r="A360" s="1" t="s">
        <v>67</v>
      </c>
      <c r="B360" s="1" t="s">
        <v>35</v>
      </c>
      <c r="C360" s="1" t="s">
        <v>9</v>
      </c>
      <c r="D360" s="1" t="s">
        <v>23</v>
      </c>
      <c r="E360" s="3">
        <v>0</v>
      </c>
      <c r="F360" s="1" t="s">
        <v>9</v>
      </c>
      <c r="G360" s="1" t="s">
        <v>101</v>
      </c>
      <c r="H360" s="13">
        <f>IF(G360="Mix",'Growth Factors'!$N$7,(IF(G360="Oil",'Growth Factors'!$E$7,'Growth Factors'!$K$7)))</f>
        <v>8.9570562775409979E-2</v>
      </c>
      <c r="I360" s="23">
        <f>IF(G360="Mix",'Growth Factors'!$O$7,(IF(G360="Oil",'Growth Factors'!$F$7,'Growth Factors'!$L$7)))</f>
        <v>0.14741463403243865</v>
      </c>
      <c r="J360" s="23">
        <f>IF(G360="Mix",'Growth Factors'!$P$7,(IF(G360="Oil",'Growth Factors'!$G$7,'Growth Factors'!$M$7)))</f>
        <v>-9.7846340250338504E-3</v>
      </c>
      <c r="K360" s="23">
        <f>IF(G360="Mix",'Growth Factors'!$N$12,(IF(G360="Oil",'Growth Factors'!$E$12,'Growth Factors'!$K$12)))</f>
        <v>0.12354040091572198</v>
      </c>
      <c r="L360" s="23">
        <f>IF(G360="Mix",'Growth Factors'!$O$12,(IF(G360="Oil",'Growth Factors'!$F$12,'Growth Factors'!$L$12)))</f>
        <v>0.23183776999580308</v>
      </c>
      <c r="M360" s="23">
        <f>IF(G360="Mix",'Growth Factors'!$P$12,(IF(G360="Oil",'Growth Factors'!$G$12,'Growth Factors'!$M$12)))</f>
        <v>2.7241294693957304E-2</v>
      </c>
      <c r="N360" s="24" t="str">
        <f>VLOOKUP(A360,'Part 50 Counties'!$A$2:$B$34,2)</f>
        <v>No</v>
      </c>
      <c r="O360" s="25">
        <f>(IF(N360="No",0,(IF(D360="CO2",0,(VLOOKUP(F360,'Rule Reductions'!$C$2:$E$75,2,FALSE))))))</f>
        <v>0</v>
      </c>
      <c r="P360" s="25">
        <f>(IF(N360="No",0,(IF(D360="CO2",0,(VLOOKUP(F360,'Rule Reductions'!$C$2:$E$75,3,FALSE))))))</f>
        <v>0</v>
      </c>
      <c r="Q360" s="22">
        <f t="shared" si="30"/>
        <v>0</v>
      </c>
      <c r="R360" s="22">
        <f t="shared" si="31"/>
        <v>0</v>
      </c>
      <c r="S360" s="22">
        <f t="shared" si="32"/>
        <v>0</v>
      </c>
      <c r="T360" s="22">
        <f t="shared" si="33"/>
        <v>0</v>
      </c>
      <c r="U360" s="22">
        <f t="shared" si="34"/>
        <v>0</v>
      </c>
      <c r="V360" s="22">
        <f t="shared" si="35"/>
        <v>0</v>
      </c>
    </row>
    <row r="361" spans="1:22" x14ac:dyDescent="0.25">
      <c r="A361" s="1" t="s">
        <v>67</v>
      </c>
      <c r="B361" s="1" t="s">
        <v>35</v>
      </c>
      <c r="C361" s="1" t="s">
        <v>9</v>
      </c>
      <c r="D361" s="1" t="s">
        <v>24</v>
      </c>
      <c r="E361" s="3">
        <v>0</v>
      </c>
      <c r="F361" s="1" t="s">
        <v>9</v>
      </c>
      <c r="G361" s="1" t="s">
        <v>101</v>
      </c>
      <c r="H361" s="13">
        <f>IF(G361="Mix",'Growth Factors'!$N$7,(IF(G361="Oil",'Growth Factors'!$E$7,'Growth Factors'!$K$7)))</f>
        <v>8.9570562775409979E-2</v>
      </c>
      <c r="I361" s="23">
        <f>IF(G361="Mix",'Growth Factors'!$O$7,(IF(G361="Oil",'Growth Factors'!$F$7,'Growth Factors'!$L$7)))</f>
        <v>0.14741463403243865</v>
      </c>
      <c r="J361" s="23">
        <f>IF(G361="Mix",'Growth Factors'!$P$7,(IF(G361="Oil",'Growth Factors'!$G$7,'Growth Factors'!$M$7)))</f>
        <v>-9.7846340250338504E-3</v>
      </c>
      <c r="K361" s="23">
        <f>IF(G361="Mix",'Growth Factors'!$N$12,(IF(G361="Oil",'Growth Factors'!$E$12,'Growth Factors'!$K$12)))</f>
        <v>0.12354040091572198</v>
      </c>
      <c r="L361" s="23">
        <f>IF(G361="Mix",'Growth Factors'!$O$12,(IF(G361="Oil",'Growth Factors'!$F$12,'Growth Factors'!$L$12)))</f>
        <v>0.23183776999580308</v>
      </c>
      <c r="M361" s="23">
        <f>IF(G361="Mix",'Growth Factors'!$P$12,(IF(G361="Oil",'Growth Factors'!$G$12,'Growth Factors'!$M$12)))</f>
        <v>2.7241294693957304E-2</v>
      </c>
      <c r="N361" s="24" t="str">
        <f>VLOOKUP(A361,'Part 50 Counties'!$A$2:$B$34,2)</f>
        <v>No</v>
      </c>
      <c r="O361" s="25">
        <f>(IF(N361="No",0,(IF(D361="CO2",0,(VLOOKUP(F361,'Rule Reductions'!$C$2:$E$75,2,FALSE))))))</f>
        <v>0</v>
      </c>
      <c r="P361" s="25">
        <f>(IF(N361="No",0,(IF(D361="CO2",0,(VLOOKUP(F361,'Rule Reductions'!$C$2:$E$75,3,FALSE))))))</f>
        <v>0</v>
      </c>
      <c r="Q361" s="22">
        <f t="shared" si="30"/>
        <v>0</v>
      </c>
      <c r="R361" s="22">
        <f t="shared" si="31"/>
        <v>0</v>
      </c>
      <c r="S361" s="22">
        <f t="shared" si="32"/>
        <v>0</v>
      </c>
      <c r="T361" s="22">
        <f t="shared" si="33"/>
        <v>0</v>
      </c>
      <c r="U361" s="22">
        <f t="shared" si="34"/>
        <v>0</v>
      </c>
      <c r="V361" s="22">
        <f t="shared" si="35"/>
        <v>0</v>
      </c>
    </row>
    <row r="362" spans="1:22" x14ac:dyDescent="0.25">
      <c r="A362" s="1" t="s">
        <v>70</v>
      </c>
      <c r="B362" s="1" t="s">
        <v>35</v>
      </c>
      <c r="C362" s="1" t="s">
        <v>9</v>
      </c>
      <c r="D362" s="1" t="s">
        <v>23</v>
      </c>
      <c r="E362" s="3">
        <v>0</v>
      </c>
      <c r="F362" s="1" t="s">
        <v>9</v>
      </c>
      <c r="G362" s="1" t="s">
        <v>101</v>
      </c>
      <c r="H362" s="13">
        <f>IF(G362="Mix",'Growth Factors'!$N$7,(IF(G362="Oil",'Growth Factors'!$E$7,'Growth Factors'!$K$7)))</f>
        <v>8.9570562775409979E-2</v>
      </c>
      <c r="I362" s="23">
        <f>IF(G362="Mix",'Growth Factors'!$O$7,(IF(G362="Oil",'Growth Factors'!$F$7,'Growth Factors'!$L$7)))</f>
        <v>0.14741463403243865</v>
      </c>
      <c r="J362" s="23">
        <f>IF(G362="Mix",'Growth Factors'!$P$7,(IF(G362="Oil",'Growth Factors'!$G$7,'Growth Factors'!$M$7)))</f>
        <v>-9.7846340250338504E-3</v>
      </c>
      <c r="K362" s="23">
        <f>IF(G362="Mix",'Growth Factors'!$N$12,(IF(G362="Oil",'Growth Factors'!$E$12,'Growth Factors'!$K$12)))</f>
        <v>0.12354040091572198</v>
      </c>
      <c r="L362" s="23">
        <f>IF(G362="Mix",'Growth Factors'!$O$12,(IF(G362="Oil",'Growth Factors'!$F$12,'Growth Factors'!$L$12)))</f>
        <v>0.23183776999580308</v>
      </c>
      <c r="M362" s="23">
        <f>IF(G362="Mix",'Growth Factors'!$P$12,(IF(G362="Oil",'Growth Factors'!$G$12,'Growth Factors'!$M$12)))</f>
        <v>2.7241294693957304E-2</v>
      </c>
      <c r="N362" s="24" t="str">
        <f>VLOOKUP(A362,'Part 50 Counties'!$A$2:$B$34,2)</f>
        <v>Yes</v>
      </c>
      <c r="O362" s="25">
        <f>(IF(N362="No",0,(IF(D362="CO2",0,(VLOOKUP(F362,'Rule Reductions'!$C$2:$E$75,2,FALSE))))))</f>
        <v>0</v>
      </c>
      <c r="P362" s="25">
        <f>(IF(N362="No",0,(IF(D362="CO2",0,(VLOOKUP(F362,'Rule Reductions'!$C$2:$E$75,3,FALSE))))))</f>
        <v>0</v>
      </c>
      <c r="Q362" s="22">
        <f t="shared" si="30"/>
        <v>0</v>
      </c>
      <c r="R362" s="22">
        <f t="shared" si="31"/>
        <v>0</v>
      </c>
      <c r="S362" s="22">
        <f t="shared" si="32"/>
        <v>0</v>
      </c>
      <c r="T362" s="22">
        <f t="shared" si="33"/>
        <v>0</v>
      </c>
      <c r="U362" s="22">
        <f t="shared" si="34"/>
        <v>0</v>
      </c>
      <c r="V362" s="22">
        <f t="shared" si="35"/>
        <v>0</v>
      </c>
    </row>
    <row r="363" spans="1:22" x14ac:dyDescent="0.25">
      <c r="A363" s="1" t="s">
        <v>70</v>
      </c>
      <c r="B363" s="1" t="s">
        <v>35</v>
      </c>
      <c r="C363" s="1" t="s">
        <v>9</v>
      </c>
      <c r="D363" s="1" t="s">
        <v>24</v>
      </c>
      <c r="E363" s="3">
        <v>0</v>
      </c>
      <c r="F363" s="1" t="s">
        <v>9</v>
      </c>
      <c r="G363" s="1" t="s">
        <v>101</v>
      </c>
      <c r="H363" s="13">
        <f>IF(G363="Mix",'Growth Factors'!$N$7,(IF(G363="Oil",'Growth Factors'!$E$7,'Growth Factors'!$K$7)))</f>
        <v>8.9570562775409979E-2</v>
      </c>
      <c r="I363" s="23">
        <f>IF(G363="Mix",'Growth Factors'!$O$7,(IF(G363="Oil",'Growth Factors'!$F$7,'Growth Factors'!$L$7)))</f>
        <v>0.14741463403243865</v>
      </c>
      <c r="J363" s="23">
        <f>IF(G363="Mix",'Growth Factors'!$P$7,(IF(G363="Oil",'Growth Factors'!$G$7,'Growth Factors'!$M$7)))</f>
        <v>-9.7846340250338504E-3</v>
      </c>
      <c r="K363" s="23">
        <f>IF(G363="Mix",'Growth Factors'!$N$12,(IF(G363="Oil",'Growth Factors'!$E$12,'Growth Factors'!$K$12)))</f>
        <v>0.12354040091572198</v>
      </c>
      <c r="L363" s="23">
        <f>IF(G363="Mix",'Growth Factors'!$O$12,(IF(G363="Oil",'Growth Factors'!$F$12,'Growth Factors'!$L$12)))</f>
        <v>0.23183776999580308</v>
      </c>
      <c r="M363" s="23">
        <f>IF(G363="Mix",'Growth Factors'!$P$12,(IF(G363="Oil",'Growth Factors'!$G$12,'Growth Factors'!$M$12)))</f>
        <v>2.7241294693957304E-2</v>
      </c>
      <c r="N363" s="24" t="str">
        <f>VLOOKUP(A363,'Part 50 Counties'!$A$2:$B$34,2)</f>
        <v>Yes</v>
      </c>
      <c r="O363" s="25">
        <f>(IF(N363="No",0,(IF(D363="CO2",0,(VLOOKUP(F363,'Rule Reductions'!$C$2:$E$75,2,FALSE))))))</f>
        <v>0</v>
      </c>
      <c r="P363" s="25">
        <f>(IF(N363="No",0,(IF(D363="CO2",0,(VLOOKUP(F363,'Rule Reductions'!$C$2:$E$75,3,FALSE))))))</f>
        <v>0</v>
      </c>
      <c r="Q363" s="22">
        <f t="shared" si="30"/>
        <v>0</v>
      </c>
      <c r="R363" s="22">
        <f t="shared" si="31"/>
        <v>0</v>
      </c>
      <c r="S363" s="22">
        <f t="shared" si="32"/>
        <v>0</v>
      </c>
      <c r="T363" s="22">
        <f t="shared" si="33"/>
        <v>0</v>
      </c>
      <c r="U363" s="22">
        <f t="shared" si="34"/>
        <v>0</v>
      </c>
      <c r="V363" s="22">
        <f t="shared" si="35"/>
        <v>0</v>
      </c>
    </row>
    <row r="364" spans="1:22" x14ac:dyDescent="0.25">
      <c r="A364" s="1" t="s">
        <v>39</v>
      </c>
      <c r="B364" s="1" t="s">
        <v>45</v>
      </c>
      <c r="C364" s="1" t="s">
        <v>28</v>
      </c>
      <c r="D364" s="1" t="s">
        <v>23</v>
      </c>
      <c r="E364" s="2">
        <v>261.47644051613003</v>
      </c>
      <c r="F364" s="1" t="s">
        <v>28</v>
      </c>
      <c r="G364" s="1" t="s">
        <v>100</v>
      </c>
      <c r="H364" s="13">
        <f>IF(G364="Mix",'Growth Factors'!$N$7,(IF(G364="Oil",'Growth Factors'!$E$7,'Growth Factors'!$K$7)))</f>
        <v>0.12321919048916015</v>
      </c>
      <c r="I364" s="23">
        <f>IF(G364="Mix",'Growth Factors'!$O$7,(IF(G364="Oil",'Growth Factors'!$F$7,'Growth Factors'!$L$7)))</f>
        <v>0.28844315001838977</v>
      </c>
      <c r="J364" s="23">
        <f>IF(G364="Mix",'Growth Factors'!$P$7,(IF(G364="Oil",'Growth Factors'!$G$7,'Growth Factors'!$M$7)))</f>
        <v>-5.5772089494429255E-4</v>
      </c>
      <c r="K364" s="23">
        <f>IF(G364="Mix",'Growth Factors'!$N$12,(IF(G364="Oil",'Growth Factors'!$E$12,'Growth Factors'!$K$12)))</f>
        <v>0.15067268446583987</v>
      </c>
      <c r="L364" s="23">
        <f>IF(G364="Mix",'Growth Factors'!$O$12,(IF(G364="Oil",'Growth Factors'!$F$12,'Growth Factors'!$L$12)))</f>
        <v>0.41821082914081459</v>
      </c>
      <c r="M364" s="23">
        <f>IF(G364="Mix",'Growth Factors'!$P$12,(IF(G364="Oil",'Growth Factors'!$G$12,'Growth Factors'!$M$12)))</f>
        <v>6.2059761281023675E-3</v>
      </c>
      <c r="N364" s="24" t="str">
        <f>VLOOKUP(A364,'Part 50 Counties'!$A$2:$B$34,2)</f>
        <v>Yes</v>
      </c>
      <c r="O364" s="25">
        <f>(IF(N364="No",0,(IF(D364="CO2",0,(VLOOKUP(F364,'Rule Reductions'!$C$2:$E$75,2,FALSE))))))</f>
        <v>0</v>
      </c>
      <c r="P364" s="25">
        <f>(IF(N364="No",0,(IF(D364="CO2",0,(VLOOKUP(F364,'Rule Reductions'!$C$2:$E$75,3,FALSE))))))</f>
        <v>0</v>
      </c>
      <c r="Q364" s="22">
        <f t="shared" si="30"/>
        <v>293.69535584851462</v>
      </c>
      <c r="R364" s="22">
        <f t="shared" si="31"/>
        <v>336.89752867419867</v>
      </c>
      <c r="S364" s="22">
        <f t="shared" si="32"/>
        <v>261.33060964171852</v>
      </c>
      <c r="T364" s="22">
        <f t="shared" si="33"/>
        <v>300.87379773326785</v>
      </c>
      <c r="U364" s="22">
        <f t="shared" si="34"/>
        <v>370.82871950516966</v>
      </c>
      <c r="V364" s="22">
        <f t="shared" si="35"/>
        <v>263.09915706403433</v>
      </c>
    </row>
    <row r="365" spans="1:22" x14ac:dyDescent="0.25">
      <c r="A365" s="1" t="s">
        <v>39</v>
      </c>
      <c r="B365" s="1" t="s">
        <v>45</v>
      </c>
      <c r="C365" s="1" t="s">
        <v>28</v>
      </c>
      <c r="D365" s="1" t="s">
        <v>24</v>
      </c>
      <c r="E365" s="2">
        <v>32789.958915871997</v>
      </c>
      <c r="F365" s="1" t="s">
        <v>28</v>
      </c>
      <c r="G365" s="1" t="s">
        <v>100</v>
      </c>
      <c r="H365" s="13">
        <f>IF(G365="Mix",'Growth Factors'!$N$7,(IF(G365="Oil",'Growth Factors'!$E$7,'Growth Factors'!$K$7)))</f>
        <v>0.12321919048916015</v>
      </c>
      <c r="I365" s="23">
        <f>IF(G365="Mix",'Growth Factors'!$O$7,(IF(G365="Oil",'Growth Factors'!$F$7,'Growth Factors'!$L$7)))</f>
        <v>0.28844315001838977</v>
      </c>
      <c r="J365" s="23">
        <f>IF(G365="Mix",'Growth Factors'!$P$7,(IF(G365="Oil",'Growth Factors'!$G$7,'Growth Factors'!$M$7)))</f>
        <v>-5.5772089494429255E-4</v>
      </c>
      <c r="K365" s="23">
        <f>IF(G365="Mix",'Growth Factors'!$N$12,(IF(G365="Oil",'Growth Factors'!$E$12,'Growth Factors'!$K$12)))</f>
        <v>0.15067268446583987</v>
      </c>
      <c r="L365" s="23">
        <f>IF(G365="Mix",'Growth Factors'!$O$12,(IF(G365="Oil",'Growth Factors'!$F$12,'Growth Factors'!$L$12)))</f>
        <v>0.41821082914081459</v>
      </c>
      <c r="M365" s="23">
        <f>IF(G365="Mix",'Growth Factors'!$P$12,(IF(G365="Oil",'Growth Factors'!$G$12,'Growth Factors'!$M$12)))</f>
        <v>6.2059761281023675E-3</v>
      </c>
      <c r="N365" s="24" t="str">
        <f>VLOOKUP(A365,'Part 50 Counties'!$A$2:$B$34,2)</f>
        <v>Yes</v>
      </c>
      <c r="O365" s="25">
        <f>(IF(N365="No",0,(IF(D365="CO2",0,(VLOOKUP(F365,'Rule Reductions'!$C$2:$E$75,2,FALSE))))))</f>
        <v>0</v>
      </c>
      <c r="P365" s="25">
        <f>(IF(N365="No",0,(IF(D365="CO2",0,(VLOOKUP(F365,'Rule Reductions'!$C$2:$E$75,3,FALSE))))))</f>
        <v>0</v>
      </c>
      <c r="Q365" s="22">
        <f t="shared" si="30"/>
        <v>36830.311109658564</v>
      </c>
      <c r="R365" s="22">
        <f t="shared" si="31"/>
        <v>42247.9979545397</v>
      </c>
      <c r="S365" s="22">
        <f t="shared" si="32"/>
        <v>32771.671270640247</v>
      </c>
      <c r="T365" s="22">
        <f t="shared" si="33"/>
        <v>37730.510049251032</v>
      </c>
      <c r="U365" s="22">
        <f t="shared" si="34"/>
        <v>46503.074821572074</v>
      </c>
      <c r="V365" s="22">
        <f t="shared" si="35"/>
        <v>32993.452618145355</v>
      </c>
    </row>
    <row r="366" spans="1:22" x14ac:dyDescent="0.25">
      <c r="A366" s="1" t="s">
        <v>46</v>
      </c>
      <c r="B366" s="1" t="s">
        <v>45</v>
      </c>
      <c r="C366" s="1" t="s">
        <v>28</v>
      </c>
      <c r="D366" s="1" t="s">
        <v>23</v>
      </c>
      <c r="E366" s="4">
        <v>0.32517162924127002</v>
      </c>
      <c r="F366" s="1" t="s">
        <v>28</v>
      </c>
      <c r="G366" s="1" t="s">
        <v>100</v>
      </c>
      <c r="H366" s="13">
        <f>IF(G366="Mix",'Growth Factors'!$N$7,(IF(G366="Oil",'Growth Factors'!$E$7,'Growth Factors'!$K$7)))</f>
        <v>0.12321919048916015</v>
      </c>
      <c r="I366" s="23">
        <f>IF(G366="Mix",'Growth Factors'!$O$7,(IF(G366="Oil",'Growth Factors'!$F$7,'Growth Factors'!$L$7)))</f>
        <v>0.28844315001838977</v>
      </c>
      <c r="J366" s="23">
        <f>IF(G366="Mix",'Growth Factors'!$P$7,(IF(G366="Oil",'Growth Factors'!$G$7,'Growth Factors'!$M$7)))</f>
        <v>-5.5772089494429255E-4</v>
      </c>
      <c r="K366" s="23">
        <f>IF(G366="Mix",'Growth Factors'!$N$12,(IF(G366="Oil",'Growth Factors'!$E$12,'Growth Factors'!$K$12)))</f>
        <v>0.15067268446583987</v>
      </c>
      <c r="L366" s="23">
        <f>IF(G366="Mix",'Growth Factors'!$O$12,(IF(G366="Oil",'Growth Factors'!$F$12,'Growth Factors'!$L$12)))</f>
        <v>0.41821082914081459</v>
      </c>
      <c r="M366" s="23">
        <f>IF(G366="Mix",'Growth Factors'!$P$12,(IF(G366="Oil",'Growth Factors'!$G$12,'Growth Factors'!$M$12)))</f>
        <v>6.2059761281023675E-3</v>
      </c>
      <c r="N366" s="24" t="str">
        <f>VLOOKUP(A366,'Part 50 Counties'!$A$2:$B$34,2)</f>
        <v>No</v>
      </c>
      <c r="O366" s="25">
        <f>(IF(N366="No",0,(IF(D366="CO2",0,(VLOOKUP(F366,'Rule Reductions'!$C$2:$E$75,2,FALSE))))))</f>
        <v>0</v>
      </c>
      <c r="P366" s="25">
        <f>(IF(N366="No",0,(IF(D366="CO2",0,(VLOOKUP(F366,'Rule Reductions'!$C$2:$E$75,3,FALSE))))))</f>
        <v>0</v>
      </c>
      <c r="Q366" s="22">
        <f t="shared" si="30"/>
        <v>0.36523901416642063</v>
      </c>
      <c r="R366" s="22">
        <f t="shared" si="31"/>
        <v>0.41896515827623387</v>
      </c>
      <c r="S366" s="22">
        <f t="shared" si="32"/>
        <v>0.32499027422919907</v>
      </c>
      <c r="T366" s="22">
        <f t="shared" si="33"/>
        <v>0.37416611153118301</v>
      </c>
      <c r="U366" s="22">
        <f t="shared" si="34"/>
        <v>0.46116192591933114</v>
      </c>
      <c r="V366" s="22">
        <f t="shared" si="35"/>
        <v>0.32718963660987749</v>
      </c>
    </row>
    <row r="367" spans="1:22" x14ac:dyDescent="0.25">
      <c r="A367" s="1" t="s">
        <v>46</v>
      </c>
      <c r="B367" s="1" t="s">
        <v>45</v>
      </c>
      <c r="C367" s="1" t="s">
        <v>28</v>
      </c>
      <c r="D367" s="1" t="s">
        <v>24</v>
      </c>
      <c r="E367" s="2">
        <v>95.552952814323902</v>
      </c>
      <c r="F367" s="1" t="s">
        <v>28</v>
      </c>
      <c r="G367" s="1" t="s">
        <v>100</v>
      </c>
      <c r="H367" s="13">
        <f>IF(G367="Mix",'Growth Factors'!$N$7,(IF(G367="Oil",'Growth Factors'!$E$7,'Growth Factors'!$K$7)))</f>
        <v>0.12321919048916015</v>
      </c>
      <c r="I367" s="23">
        <f>IF(G367="Mix",'Growth Factors'!$O$7,(IF(G367="Oil",'Growth Factors'!$F$7,'Growth Factors'!$L$7)))</f>
        <v>0.28844315001838977</v>
      </c>
      <c r="J367" s="23">
        <f>IF(G367="Mix",'Growth Factors'!$P$7,(IF(G367="Oil",'Growth Factors'!$G$7,'Growth Factors'!$M$7)))</f>
        <v>-5.5772089494429255E-4</v>
      </c>
      <c r="K367" s="23">
        <f>IF(G367="Mix",'Growth Factors'!$N$12,(IF(G367="Oil",'Growth Factors'!$E$12,'Growth Factors'!$K$12)))</f>
        <v>0.15067268446583987</v>
      </c>
      <c r="L367" s="23">
        <f>IF(G367="Mix",'Growth Factors'!$O$12,(IF(G367="Oil",'Growth Factors'!$F$12,'Growth Factors'!$L$12)))</f>
        <v>0.41821082914081459</v>
      </c>
      <c r="M367" s="23">
        <f>IF(G367="Mix",'Growth Factors'!$P$12,(IF(G367="Oil",'Growth Factors'!$G$12,'Growth Factors'!$M$12)))</f>
        <v>6.2059761281023675E-3</v>
      </c>
      <c r="N367" s="24" t="str">
        <f>VLOOKUP(A367,'Part 50 Counties'!$A$2:$B$34,2)</f>
        <v>No</v>
      </c>
      <c r="O367" s="25">
        <f>(IF(N367="No",0,(IF(D367="CO2",0,(VLOOKUP(F367,'Rule Reductions'!$C$2:$E$75,2,FALSE))))))</f>
        <v>0</v>
      </c>
      <c r="P367" s="25">
        <f>(IF(N367="No",0,(IF(D367="CO2",0,(VLOOKUP(F367,'Rule Reductions'!$C$2:$E$75,3,FALSE))))))</f>
        <v>0</v>
      </c>
      <c r="Q367" s="22">
        <f t="shared" si="30"/>
        <v>107.32691030895381</v>
      </c>
      <c r="R367" s="22">
        <f t="shared" si="31"/>
        <v>123.11454751764605</v>
      </c>
      <c r="S367" s="22">
        <f t="shared" si="32"/>
        <v>95.499660935965721</v>
      </c>
      <c r="T367" s="22">
        <f t="shared" si="33"/>
        <v>109.95017272349581</v>
      </c>
      <c r="U367" s="22">
        <f t="shared" si="34"/>
        <v>135.51423243765544</v>
      </c>
      <c r="V367" s="22">
        <f t="shared" si="35"/>
        <v>96.145952158459281</v>
      </c>
    </row>
    <row r="368" spans="1:22" x14ac:dyDescent="0.25">
      <c r="A368" s="1" t="s">
        <v>40</v>
      </c>
      <c r="B368" s="1" t="s">
        <v>45</v>
      </c>
      <c r="C368" s="1" t="s">
        <v>28</v>
      </c>
      <c r="D368" s="1" t="s">
        <v>23</v>
      </c>
      <c r="E368" s="2">
        <v>2065.0833537956801</v>
      </c>
      <c r="F368" s="1" t="s">
        <v>28</v>
      </c>
      <c r="G368" s="1" t="s">
        <v>100</v>
      </c>
      <c r="H368" s="13">
        <f>IF(G368="Mix",'Growth Factors'!$N$7,(IF(G368="Oil",'Growth Factors'!$E$7,'Growth Factors'!$K$7)))</f>
        <v>0.12321919048916015</v>
      </c>
      <c r="I368" s="23">
        <f>IF(G368="Mix",'Growth Factors'!$O$7,(IF(G368="Oil",'Growth Factors'!$F$7,'Growth Factors'!$L$7)))</f>
        <v>0.28844315001838977</v>
      </c>
      <c r="J368" s="23">
        <f>IF(G368="Mix",'Growth Factors'!$P$7,(IF(G368="Oil",'Growth Factors'!$G$7,'Growth Factors'!$M$7)))</f>
        <v>-5.5772089494429255E-4</v>
      </c>
      <c r="K368" s="23">
        <f>IF(G368="Mix",'Growth Factors'!$N$12,(IF(G368="Oil",'Growth Factors'!$E$12,'Growth Factors'!$K$12)))</f>
        <v>0.15067268446583987</v>
      </c>
      <c r="L368" s="23">
        <f>IF(G368="Mix",'Growth Factors'!$O$12,(IF(G368="Oil",'Growth Factors'!$F$12,'Growth Factors'!$L$12)))</f>
        <v>0.41821082914081459</v>
      </c>
      <c r="M368" s="23">
        <f>IF(G368="Mix",'Growth Factors'!$P$12,(IF(G368="Oil",'Growth Factors'!$G$12,'Growth Factors'!$M$12)))</f>
        <v>6.2059761281023675E-3</v>
      </c>
      <c r="N368" s="24" t="str">
        <f>VLOOKUP(A368,'Part 50 Counties'!$A$2:$B$34,2)</f>
        <v>Yes</v>
      </c>
      <c r="O368" s="25">
        <f>(IF(N368="No",0,(IF(D368="CO2",0,(VLOOKUP(F368,'Rule Reductions'!$C$2:$E$75,2,FALSE))))))</f>
        <v>0</v>
      </c>
      <c r="P368" s="25">
        <f>(IF(N368="No",0,(IF(D368="CO2",0,(VLOOKUP(F368,'Rule Reductions'!$C$2:$E$75,3,FALSE))))))</f>
        <v>0</v>
      </c>
      <c r="Q368" s="22">
        <f t="shared" si="30"/>
        <v>2319.5412529430237</v>
      </c>
      <c r="R368" s="22">
        <f t="shared" si="31"/>
        <v>2660.7425014150467</v>
      </c>
      <c r="S368" s="22">
        <f t="shared" si="32"/>
        <v>2063.9316136594666</v>
      </c>
      <c r="T368" s="22">
        <f t="shared" si="33"/>
        <v>2376.2350063577951</v>
      </c>
      <c r="U368" s="22">
        <f t="shared" si="34"/>
        <v>2928.7235754314656</v>
      </c>
      <c r="V368" s="22">
        <f t="shared" si="35"/>
        <v>2077.8992117918774</v>
      </c>
    </row>
    <row r="369" spans="1:22" x14ac:dyDescent="0.25">
      <c r="A369" s="1" t="s">
        <v>40</v>
      </c>
      <c r="B369" s="1" t="s">
        <v>45</v>
      </c>
      <c r="C369" s="1" t="s">
        <v>28</v>
      </c>
      <c r="D369" s="1" t="s">
        <v>24</v>
      </c>
      <c r="E369" s="2">
        <v>205796.88787816599</v>
      </c>
      <c r="F369" s="1" t="s">
        <v>28</v>
      </c>
      <c r="G369" s="1" t="s">
        <v>100</v>
      </c>
      <c r="H369" s="13">
        <f>IF(G369="Mix",'Growth Factors'!$N$7,(IF(G369="Oil",'Growth Factors'!$E$7,'Growth Factors'!$K$7)))</f>
        <v>0.12321919048916015</v>
      </c>
      <c r="I369" s="23">
        <f>IF(G369="Mix",'Growth Factors'!$O$7,(IF(G369="Oil",'Growth Factors'!$F$7,'Growth Factors'!$L$7)))</f>
        <v>0.28844315001838977</v>
      </c>
      <c r="J369" s="23">
        <f>IF(G369="Mix",'Growth Factors'!$P$7,(IF(G369="Oil",'Growth Factors'!$G$7,'Growth Factors'!$M$7)))</f>
        <v>-5.5772089494429255E-4</v>
      </c>
      <c r="K369" s="23">
        <f>IF(G369="Mix",'Growth Factors'!$N$12,(IF(G369="Oil",'Growth Factors'!$E$12,'Growth Factors'!$K$12)))</f>
        <v>0.15067268446583987</v>
      </c>
      <c r="L369" s="23">
        <f>IF(G369="Mix",'Growth Factors'!$O$12,(IF(G369="Oil",'Growth Factors'!$F$12,'Growth Factors'!$L$12)))</f>
        <v>0.41821082914081459</v>
      </c>
      <c r="M369" s="23">
        <f>IF(G369="Mix",'Growth Factors'!$P$12,(IF(G369="Oil",'Growth Factors'!$G$12,'Growth Factors'!$M$12)))</f>
        <v>6.2059761281023675E-3</v>
      </c>
      <c r="N369" s="24" t="str">
        <f>VLOOKUP(A369,'Part 50 Counties'!$A$2:$B$34,2)</f>
        <v>Yes</v>
      </c>
      <c r="O369" s="25">
        <f>(IF(N369="No",0,(IF(D369="CO2",0,(VLOOKUP(F369,'Rule Reductions'!$C$2:$E$75,2,FALSE))))))</f>
        <v>0</v>
      </c>
      <c r="P369" s="25">
        <f>(IF(N369="No",0,(IF(D369="CO2",0,(VLOOKUP(F369,'Rule Reductions'!$C$2:$E$75,3,FALSE))))))</f>
        <v>0</v>
      </c>
      <c r="Q369" s="22">
        <f t="shared" si="30"/>
        <v>231155.01380770205</v>
      </c>
      <c r="R369" s="22">
        <f t="shared" si="31"/>
        <v>265157.59048172552</v>
      </c>
      <c r="S369" s="22">
        <f t="shared" si="32"/>
        <v>205682.11065368183</v>
      </c>
      <c r="T369" s="22">
        <f t="shared" si="33"/>
        <v>236804.85742948472</v>
      </c>
      <c r="U369" s="22">
        <f t="shared" si="34"/>
        <v>291863.37499229307</v>
      </c>
      <c r="V369" s="22">
        <f t="shared" si="35"/>
        <v>207074.05845157563</v>
      </c>
    </row>
    <row r="370" spans="1:22" x14ac:dyDescent="0.25">
      <c r="A370" s="1" t="s">
        <v>47</v>
      </c>
      <c r="B370" s="1" t="s">
        <v>45</v>
      </c>
      <c r="C370" s="1" t="s">
        <v>28</v>
      </c>
      <c r="D370" s="1" t="s">
        <v>23</v>
      </c>
      <c r="E370" s="4">
        <v>0.13116826590167199</v>
      </c>
      <c r="F370" s="1" t="s">
        <v>28</v>
      </c>
      <c r="G370" s="1" t="s">
        <v>100</v>
      </c>
      <c r="H370" s="13">
        <f>IF(G370="Mix",'Growth Factors'!$N$7,(IF(G370="Oil",'Growth Factors'!$E$7,'Growth Factors'!$K$7)))</f>
        <v>0.12321919048916015</v>
      </c>
      <c r="I370" s="23">
        <f>IF(G370="Mix",'Growth Factors'!$O$7,(IF(G370="Oil",'Growth Factors'!$F$7,'Growth Factors'!$L$7)))</f>
        <v>0.28844315001838977</v>
      </c>
      <c r="J370" s="23">
        <f>IF(G370="Mix",'Growth Factors'!$P$7,(IF(G370="Oil",'Growth Factors'!$G$7,'Growth Factors'!$M$7)))</f>
        <v>-5.5772089494429255E-4</v>
      </c>
      <c r="K370" s="23">
        <f>IF(G370="Mix",'Growth Factors'!$N$12,(IF(G370="Oil",'Growth Factors'!$E$12,'Growth Factors'!$K$12)))</f>
        <v>0.15067268446583987</v>
      </c>
      <c r="L370" s="23">
        <f>IF(G370="Mix",'Growth Factors'!$O$12,(IF(G370="Oil",'Growth Factors'!$F$12,'Growth Factors'!$L$12)))</f>
        <v>0.41821082914081459</v>
      </c>
      <c r="M370" s="23">
        <f>IF(G370="Mix",'Growth Factors'!$P$12,(IF(G370="Oil",'Growth Factors'!$G$12,'Growth Factors'!$M$12)))</f>
        <v>6.2059761281023675E-3</v>
      </c>
      <c r="N370" s="24" t="str">
        <f>VLOOKUP(A370,'Part 50 Counties'!$A$2:$B$34,2)</f>
        <v>No</v>
      </c>
      <c r="O370" s="25">
        <f>(IF(N370="No",0,(IF(D370="CO2",0,(VLOOKUP(F370,'Rule Reductions'!$C$2:$E$75,2,FALSE))))))</f>
        <v>0</v>
      </c>
      <c r="P370" s="25">
        <f>(IF(N370="No",0,(IF(D370="CO2",0,(VLOOKUP(F370,'Rule Reductions'!$C$2:$E$75,3,FALSE))))))</f>
        <v>0</v>
      </c>
      <c r="Q370" s="22">
        <f t="shared" si="30"/>
        <v>0.14733071344394294</v>
      </c>
      <c r="R370" s="22">
        <f t="shared" si="31"/>
        <v>0.16900285370080001</v>
      </c>
      <c r="S370" s="22">
        <f t="shared" si="32"/>
        <v>0.13109511061902501</v>
      </c>
      <c r="T370" s="22">
        <f t="shared" si="33"/>
        <v>0.15093174064180601</v>
      </c>
      <c r="U370" s="22">
        <f t="shared" si="34"/>
        <v>0.18602425514137308</v>
      </c>
      <c r="V370" s="22">
        <f t="shared" si="35"/>
        <v>0.13198229302862236</v>
      </c>
    </row>
    <row r="371" spans="1:22" x14ac:dyDescent="0.25">
      <c r="A371" s="1" t="s">
        <v>47</v>
      </c>
      <c r="B371" s="1" t="s">
        <v>45</v>
      </c>
      <c r="C371" s="1" t="s">
        <v>28</v>
      </c>
      <c r="D371" s="1" t="s">
        <v>24</v>
      </c>
      <c r="E371" s="2">
        <v>38.544307053121003</v>
      </c>
      <c r="F371" s="1" t="s">
        <v>28</v>
      </c>
      <c r="G371" s="1" t="s">
        <v>100</v>
      </c>
      <c r="H371" s="13">
        <f>IF(G371="Mix",'Growth Factors'!$N$7,(IF(G371="Oil",'Growth Factors'!$E$7,'Growth Factors'!$K$7)))</f>
        <v>0.12321919048916015</v>
      </c>
      <c r="I371" s="23">
        <f>IF(G371="Mix",'Growth Factors'!$O$7,(IF(G371="Oil",'Growth Factors'!$F$7,'Growth Factors'!$L$7)))</f>
        <v>0.28844315001838977</v>
      </c>
      <c r="J371" s="23">
        <f>IF(G371="Mix",'Growth Factors'!$P$7,(IF(G371="Oil",'Growth Factors'!$G$7,'Growth Factors'!$M$7)))</f>
        <v>-5.5772089494429255E-4</v>
      </c>
      <c r="K371" s="23">
        <f>IF(G371="Mix",'Growth Factors'!$N$12,(IF(G371="Oil",'Growth Factors'!$E$12,'Growth Factors'!$K$12)))</f>
        <v>0.15067268446583987</v>
      </c>
      <c r="L371" s="23">
        <f>IF(G371="Mix",'Growth Factors'!$O$12,(IF(G371="Oil",'Growth Factors'!$F$12,'Growth Factors'!$L$12)))</f>
        <v>0.41821082914081459</v>
      </c>
      <c r="M371" s="23">
        <f>IF(G371="Mix",'Growth Factors'!$P$12,(IF(G371="Oil",'Growth Factors'!$G$12,'Growth Factors'!$M$12)))</f>
        <v>6.2059761281023675E-3</v>
      </c>
      <c r="N371" s="24" t="str">
        <f>VLOOKUP(A371,'Part 50 Counties'!$A$2:$B$34,2)</f>
        <v>No</v>
      </c>
      <c r="O371" s="25">
        <f>(IF(N371="No",0,(IF(D371="CO2",0,(VLOOKUP(F371,'Rule Reductions'!$C$2:$E$75,2,FALSE))))))</f>
        <v>0</v>
      </c>
      <c r="P371" s="25">
        <f>(IF(N371="No",0,(IF(D371="CO2",0,(VLOOKUP(F371,'Rule Reductions'!$C$2:$E$75,3,FALSE))))))</f>
        <v>0</v>
      </c>
      <c r="Q371" s="22">
        <f t="shared" si="30"/>
        <v>43.293705366172198</v>
      </c>
      <c r="R371" s="22">
        <f t="shared" si="31"/>
        <v>49.66214839479926</v>
      </c>
      <c r="S371" s="22">
        <f t="shared" si="32"/>
        <v>38.522810087696328</v>
      </c>
      <c r="T371" s="22">
        <f t="shared" si="33"/>
        <v>44.351881267690352</v>
      </c>
      <c r="U371" s="22">
        <f t="shared" si="34"/>
        <v>54.663953664464884</v>
      </c>
      <c r="V371" s="22">
        <f t="shared" si="35"/>
        <v>38.783512102566917</v>
      </c>
    </row>
    <row r="372" spans="1:22" x14ac:dyDescent="0.25">
      <c r="A372" s="1" t="s">
        <v>41</v>
      </c>
      <c r="B372" s="1" t="s">
        <v>45</v>
      </c>
      <c r="C372" s="1" t="s">
        <v>28</v>
      </c>
      <c r="D372" s="1" t="s">
        <v>23</v>
      </c>
      <c r="E372" s="2">
        <v>2689.0569916191598</v>
      </c>
      <c r="F372" s="1" t="s">
        <v>28</v>
      </c>
      <c r="G372" s="1" t="s">
        <v>100</v>
      </c>
      <c r="H372" s="13">
        <f>IF(G372="Mix",'Growth Factors'!$N$7,(IF(G372="Oil",'Growth Factors'!$E$7,'Growth Factors'!$K$7)))</f>
        <v>0.12321919048916015</v>
      </c>
      <c r="I372" s="23">
        <f>IF(G372="Mix",'Growth Factors'!$O$7,(IF(G372="Oil",'Growth Factors'!$F$7,'Growth Factors'!$L$7)))</f>
        <v>0.28844315001838977</v>
      </c>
      <c r="J372" s="23">
        <f>IF(G372="Mix",'Growth Factors'!$P$7,(IF(G372="Oil",'Growth Factors'!$G$7,'Growth Factors'!$M$7)))</f>
        <v>-5.5772089494429255E-4</v>
      </c>
      <c r="K372" s="23">
        <f>IF(G372="Mix",'Growth Factors'!$N$12,(IF(G372="Oil",'Growth Factors'!$E$12,'Growth Factors'!$K$12)))</f>
        <v>0.15067268446583987</v>
      </c>
      <c r="L372" s="23">
        <f>IF(G372="Mix",'Growth Factors'!$O$12,(IF(G372="Oil",'Growth Factors'!$F$12,'Growth Factors'!$L$12)))</f>
        <v>0.41821082914081459</v>
      </c>
      <c r="M372" s="23">
        <f>IF(G372="Mix",'Growth Factors'!$P$12,(IF(G372="Oil",'Growth Factors'!$G$12,'Growth Factors'!$M$12)))</f>
        <v>6.2059761281023675E-3</v>
      </c>
      <c r="N372" s="24" t="str">
        <f>VLOOKUP(A372,'Part 50 Counties'!$A$2:$B$34,2)</f>
        <v>Yes</v>
      </c>
      <c r="O372" s="25">
        <f>(IF(N372="No",0,(IF(D372="CO2",0,(VLOOKUP(F372,'Rule Reductions'!$C$2:$E$75,2,FALSE))))))</f>
        <v>0</v>
      </c>
      <c r="P372" s="25">
        <f>(IF(N372="No",0,(IF(D372="CO2",0,(VLOOKUP(F372,'Rule Reductions'!$C$2:$E$75,3,FALSE))))))</f>
        <v>0</v>
      </c>
      <c r="Q372" s="22">
        <f t="shared" si="30"/>
        <v>3020.4004173056892</v>
      </c>
      <c r="R372" s="22">
        <f t="shared" si="31"/>
        <v>3464.6970608607649</v>
      </c>
      <c r="S372" s="22">
        <f t="shared" si="32"/>
        <v>2687.5572483472379</v>
      </c>
      <c r="T372" s="22">
        <f t="shared" si="33"/>
        <v>3094.2244272280541</v>
      </c>
      <c r="U372" s="22">
        <f t="shared" si="34"/>
        <v>3813.6497456911134</v>
      </c>
      <c r="V372" s="22">
        <f t="shared" si="35"/>
        <v>2705.7452151162552</v>
      </c>
    </row>
    <row r="373" spans="1:22" x14ac:dyDescent="0.25">
      <c r="A373" s="1" t="s">
        <v>41</v>
      </c>
      <c r="B373" s="1" t="s">
        <v>45</v>
      </c>
      <c r="C373" s="1" t="s">
        <v>28</v>
      </c>
      <c r="D373" s="1" t="s">
        <v>24</v>
      </c>
      <c r="E373" s="2">
        <v>382241.06903001003</v>
      </c>
      <c r="F373" s="1" t="s">
        <v>28</v>
      </c>
      <c r="G373" s="1" t="s">
        <v>100</v>
      </c>
      <c r="H373" s="13">
        <f>IF(G373="Mix",'Growth Factors'!$N$7,(IF(G373="Oil",'Growth Factors'!$E$7,'Growth Factors'!$K$7)))</f>
        <v>0.12321919048916015</v>
      </c>
      <c r="I373" s="23">
        <f>IF(G373="Mix",'Growth Factors'!$O$7,(IF(G373="Oil",'Growth Factors'!$F$7,'Growth Factors'!$L$7)))</f>
        <v>0.28844315001838977</v>
      </c>
      <c r="J373" s="23">
        <f>IF(G373="Mix",'Growth Factors'!$P$7,(IF(G373="Oil",'Growth Factors'!$G$7,'Growth Factors'!$M$7)))</f>
        <v>-5.5772089494429255E-4</v>
      </c>
      <c r="K373" s="23">
        <f>IF(G373="Mix",'Growth Factors'!$N$12,(IF(G373="Oil",'Growth Factors'!$E$12,'Growth Factors'!$K$12)))</f>
        <v>0.15067268446583987</v>
      </c>
      <c r="L373" s="23">
        <f>IF(G373="Mix",'Growth Factors'!$O$12,(IF(G373="Oil",'Growth Factors'!$F$12,'Growth Factors'!$L$12)))</f>
        <v>0.41821082914081459</v>
      </c>
      <c r="M373" s="23">
        <f>IF(G373="Mix",'Growth Factors'!$P$12,(IF(G373="Oil",'Growth Factors'!$G$12,'Growth Factors'!$M$12)))</f>
        <v>6.2059761281023675E-3</v>
      </c>
      <c r="N373" s="24" t="str">
        <f>VLOOKUP(A373,'Part 50 Counties'!$A$2:$B$34,2)</f>
        <v>Yes</v>
      </c>
      <c r="O373" s="25">
        <f>(IF(N373="No",0,(IF(D373="CO2",0,(VLOOKUP(F373,'Rule Reductions'!$C$2:$E$75,2,FALSE))))))</f>
        <v>0</v>
      </c>
      <c r="P373" s="25">
        <f>(IF(N373="No",0,(IF(D373="CO2",0,(VLOOKUP(F373,'Rule Reductions'!$C$2:$E$75,3,FALSE))))))</f>
        <v>0</v>
      </c>
      <c r="Q373" s="22">
        <f t="shared" si="30"/>
        <v>429340.50412759907</v>
      </c>
      <c r="R373" s="22">
        <f t="shared" si="31"/>
        <v>492495.88704742288</v>
      </c>
      <c r="S373" s="22">
        <f t="shared" si="32"/>
        <v>382027.88519890612</v>
      </c>
      <c r="T373" s="22">
        <f t="shared" si="33"/>
        <v>439834.35701385408</v>
      </c>
      <c r="U373" s="22">
        <f t="shared" si="34"/>
        <v>542098.42344072193</v>
      </c>
      <c r="V373" s="22">
        <f t="shared" si="35"/>
        <v>384613.24797959061</v>
      </c>
    </row>
    <row r="374" spans="1:22" x14ac:dyDescent="0.25">
      <c r="A374" s="1" t="s">
        <v>48</v>
      </c>
      <c r="B374" s="1" t="s">
        <v>45</v>
      </c>
      <c r="C374" s="1" t="s">
        <v>28</v>
      </c>
      <c r="D374" s="1" t="s">
        <v>23</v>
      </c>
      <c r="E374" s="7">
        <v>7.8543871797408307E-3</v>
      </c>
      <c r="F374" s="1" t="s">
        <v>28</v>
      </c>
      <c r="G374" s="1" t="s">
        <v>100</v>
      </c>
      <c r="H374" s="13">
        <f>IF(G374="Mix",'Growth Factors'!$N$7,(IF(G374="Oil",'Growth Factors'!$E$7,'Growth Factors'!$K$7)))</f>
        <v>0.12321919048916015</v>
      </c>
      <c r="I374" s="23">
        <f>IF(G374="Mix",'Growth Factors'!$O$7,(IF(G374="Oil",'Growth Factors'!$F$7,'Growth Factors'!$L$7)))</f>
        <v>0.28844315001838977</v>
      </c>
      <c r="J374" s="23">
        <f>IF(G374="Mix",'Growth Factors'!$P$7,(IF(G374="Oil",'Growth Factors'!$G$7,'Growth Factors'!$M$7)))</f>
        <v>-5.5772089494429255E-4</v>
      </c>
      <c r="K374" s="23">
        <f>IF(G374="Mix",'Growth Factors'!$N$12,(IF(G374="Oil",'Growth Factors'!$E$12,'Growth Factors'!$K$12)))</f>
        <v>0.15067268446583987</v>
      </c>
      <c r="L374" s="23">
        <f>IF(G374="Mix",'Growth Factors'!$O$12,(IF(G374="Oil",'Growth Factors'!$F$12,'Growth Factors'!$L$12)))</f>
        <v>0.41821082914081459</v>
      </c>
      <c r="M374" s="23">
        <f>IF(G374="Mix",'Growth Factors'!$P$12,(IF(G374="Oil",'Growth Factors'!$G$12,'Growth Factors'!$M$12)))</f>
        <v>6.2059761281023675E-3</v>
      </c>
      <c r="N374" s="24" t="str">
        <f>VLOOKUP(A374,'Part 50 Counties'!$A$2:$B$34,2)</f>
        <v>No</v>
      </c>
      <c r="O374" s="25">
        <f>(IF(N374="No",0,(IF(D374="CO2",0,(VLOOKUP(F374,'Rule Reductions'!$C$2:$E$75,2,FALSE))))))</f>
        <v>0</v>
      </c>
      <c r="P374" s="25">
        <f>(IF(N374="No",0,(IF(D374="CO2",0,(VLOOKUP(F374,'Rule Reductions'!$C$2:$E$75,3,FALSE))))))</f>
        <v>0</v>
      </c>
      <c r="Q374" s="22">
        <f t="shared" si="30"/>
        <v>8.8221984098169337E-3</v>
      </c>
      <c r="R374" s="22">
        <f t="shared" si="31"/>
        <v>1.0119931359329332E-2</v>
      </c>
      <c r="S374" s="22">
        <f t="shared" si="32"/>
        <v>7.8500066238937072E-3</v>
      </c>
      <c r="T374" s="22">
        <f t="shared" si="33"/>
        <v>9.0378287809464598E-3</v>
      </c>
      <c r="U374" s="22">
        <f t="shared" si="34"/>
        <v>1.1139176954573228E-2</v>
      </c>
      <c r="V374" s="22">
        <f t="shared" si="35"/>
        <v>7.9031313190791753E-3</v>
      </c>
    </row>
    <row r="375" spans="1:22" x14ac:dyDescent="0.25">
      <c r="A375" s="1" t="s">
        <v>48</v>
      </c>
      <c r="B375" s="1" t="s">
        <v>45</v>
      </c>
      <c r="C375" s="1" t="s">
        <v>28</v>
      </c>
      <c r="D375" s="1" t="s">
        <v>24</v>
      </c>
      <c r="E375" s="6">
        <v>2.3080423385102402</v>
      </c>
      <c r="F375" s="1" t="s">
        <v>28</v>
      </c>
      <c r="G375" s="1" t="s">
        <v>100</v>
      </c>
      <c r="H375" s="13">
        <f>IF(G375="Mix",'Growth Factors'!$N$7,(IF(G375="Oil",'Growth Factors'!$E$7,'Growth Factors'!$K$7)))</f>
        <v>0.12321919048916015</v>
      </c>
      <c r="I375" s="23">
        <f>IF(G375="Mix",'Growth Factors'!$O$7,(IF(G375="Oil",'Growth Factors'!$F$7,'Growth Factors'!$L$7)))</f>
        <v>0.28844315001838977</v>
      </c>
      <c r="J375" s="23">
        <f>IF(G375="Mix",'Growth Factors'!$P$7,(IF(G375="Oil",'Growth Factors'!$G$7,'Growth Factors'!$M$7)))</f>
        <v>-5.5772089494429255E-4</v>
      </c>
      <c r="K375" s="23">
        <f>IF(G375="Mix",'Growth Factors'!$N$12,(IF(G375="Oil",'Growth Factors'!$E$12,'Growth Factors'!$K$12)))</f>
        <v>0.15067268446583987</v>
      </c>
      <c r="L375" s="23">
        <f>IF(G375="Mix",'Growth Factors'!$O$12,(IF(G375="Oil",'Growth Factors'!$F$12,'Growth Factors'!$L$12)))</f>
        <v>0.41821082914081459</v>
      </c>
      <c r="M375" s="23">
        <f>IF(G375="Mix",'Growth Factors'!$P$12,(IF(G375="Oil",'Growth Factors'!$G$12,'Growth Factors'!$M$12)))</f>
        <v>6.2059761281023675E-3</v>
      </c>
      <c r="N375" s="24" t="str">
        <f>VLOOKUP(A375,'Part 50 Counties'!$A$2:$B$34,2)</f>
        <v>No</v>
      </c>
      <c r="O375" s="25">
        <f>(IF(N375="No",0,(IF(D375="CO2",0,(VLOOKUP(F375,'Rule Reductions'!$C$2:$E$75,2,FALSE))))))</f>
        <v>0</v>
      </c>
      <c r="P375" s="25">
        <f>(IF(N375="No",0,(IF(D375="CO2",0,(VLOOKUP(F375,'Rule Reductions'!$C$2:$E$75,3,FALSE))))))</f>
        <v>0</v>
      </c>
      <c r="Q375" s="22">
        <f t="shared" si="30"/>
        <v>2.5924374470761804</v>
      </c>
      <c r="R375" s="22">
        <f t="shared" si="31"/>
        <v>2.9737813410059446</v>
      </c>
      <c r="S375" s="22">
        <f t="shared" si="32"/>
        <v>2.3067550950716367</v>
      </c>
      <c r="T375" s="22">
        <f t="shared" si="33"/>
        <v>2.6558012735143928</v>
      </c>
      <c r="U375" s="22">
        <f t="shared" si="34"/>
        <v>3.2732906385907126</v>
      </c>
      <c r="V375" s="22">
        <f t="shared" si="35"/>
        <v>2.3223659941656845</v>
      </c>
    </row>
    <row r="376" spans="1:22" x14ac:dyDescent="0.25">
      <c r="A376" s="1" t="s">
        <v>42</v>
      </c>
      <c r="B376" s="1" t="s">
        <v>45</v>
      </c>
      <c r="C376" s="1" t="s">
        <v>28</v>
      </c>
      <c r="D376" s="1" t="s">
        <v>23</v>
      </c>
      <c r="E376" s="6">
        <v>3.8943595533871598</v>
      </c>
      <c r="F376" s="1" t="s">
        <v>28</v>
      </c>
      <c r="G376" s="1" t="s">
        <v>100</v>
      </c>
      <c r="H376" s="13">
        <f>IF(G376="Mix",'Growth Factors'!$N$7,(IF(G376="Oil",'Growth Factors'!$E$7,'Growth Factors'!$K$7)))</f>
        <v>0.12321919048916015</v>
      </c>
      <c r="I376" s="23">
        <f>IF(G376="Mix",'Growth Factors'!$O$7,(IF(G376="Oil",'Growth Factors'!$F$7,'Growth Factors'!$L$7)))</f>
        <v>0.28844315001838977</v>
      </c>
      <c r="J376" s="23">
        <f>IF(G376="Mix",'Growth Factors'!$P$7,(IF(G376="Oil",'Growth Factors'!$G$7,'Growth Factors'!$M$7)))</f>
        <v>-5.5772089494429255E-4</v>
      </c>
      <c r="K376" s="23">
        <f>IF(G376="Mix",'Growth Factors'!$N$12,(IF(G376="Oil",'Growth Factors'!$E$12,'Growth Factors'!$K$12)))</f>
        <v>0.15067268446583987</v>
      </c>
      <c r="L376" s="23">
        <f>IF(G376="Mix",'Growth Factors'!$O$12,(IF(G376="Oil",'Growth Factors'!$F$12,'Growth Factors'!$L$12)))</f>
        <v>0.41821082914081459</v>
      </c>
      <c r="M376" s="23">
        <f>IF(G376="Mix",'Growth Factors'!$P$12,(IF(G376="Oil",'Growth Factors'!$G$12,'Growth Factors'!$M$12)))</f>
        <v>6.2059761281023675E-3</v>
      </c>
      <c r="N376" s="24" t="str">
        <f>VLOOKUP(A376,'Part 50 Counties'!$A$2:$B$34,2)</f>
        <v>Yes</v>
      </c>
      <c r="O376" s="25">
        <f>(IF(N376="No",0,(IF(D376="CO2",0,(VLOOKUP(F376,'Rule Reductions'!$C$2:$E$75,2,FALSE))))))</f>
        <v>0</v>
      </c>
      <c r="P376" s="25">
        <f>(IF(N376="No",0,(IF(D376="CO2",0,(VLOOKUP(F376,'Rule Reductions'!$C$2:$E$75,3,FALSE))))))</f>
        <v>0</v>
      </c>
      <c r="Q376" s="22">
        <f t="shared" si="30"/>
        <v>4.374219385029253</v>
      </c>
      <c r="R376" s="22">
        <f t="shared" si="31"/>
        <v>5.0176608902703617</v>
      </c>
      <c r="S376" s="22">
        <f t="shared" si="32"/>
        <v>3.8921875876918097</v>
      </c>
      <c r="T376" s="22">
        <f t="shared" si="33"/>
        <v>4.4811331615711927</v>
      </c>
      <c r="U376" s="22">
        <f t="shared" si="34"/>
        <v>5.5230228911816566</v>
      </c>
      <c r="V376" s="22">
        <f t="shared" si="35"/>
        <v>3.9185278558097281</v>
      </c>
    </row>
    <row r="377" spans="1:22" x14ac:dyDescent="0.25">
      <c r="A377" s="1" t="s">
        <v>42</v>
      </c>
      <c r="B377" s="1" t="s">
        <v>45</v>
      </c>
      <c r="C377" s="1" t="s">
        <v>28</v>
      </c>
      <c r="D377" s="1" t="s">
        <v>24</v>
      </c>
      <c r="E377" s="2">
        <v>1144.3727594411801</v>
      </c>
      <c r="F377" s="1" t="s">
        <v>28</v>
      </c>
      <c r="G377" s="1" t="s">
        <v>100</v>
      </c>
      <c r="H377" s="13">
        <f>IF(G377="Mix",'Growth Factors'!$N$7,(IF(G377="Oil",'Growth Factors'!$E$7,'Growth Factors'!$K$7)))</f>
        <v>0.12321919048916015</v>
      </c>
      <c r="I377" s="23">
        <f>IF(G377="Mix",'Growth Factors'!$O$7,(IF(G377="Oil",'Growth Factors'!$F$7,'Growth Factors'!$L$7)))</f>
        <v>0.28844315001838977</v>
      </c>
      <c r="J377" s="23">
        <f>IF(G377="Mix",'Growth Factors'!$P$7,(IF(G377="Oil",'Growth Factors'!$G$7,'Growth Factors'!$M$7)))</f>
        <v>-5.5772089494429255E-4</v>
      </c>
      <c r="K377" s="23">
        <f>IF(G377="Mix",'Growth Factors'!$N$12,(IF(G377="Oil",'Growth Factors'!$E$12,'Growth Factors'!$K$12)))</f>
        <v>0.15067268446583987</v>
      </c>
      <c r="L377" s="23">
        <f>IF(G377="Mix",'Growth Factors'!$O$12,(IF(G377="Oil",'Growth Factors'!$F$12,'Growth Factors'!$L$12)))</f>
        <v>0.41821082914081459</v>
      </c>
      <c r="M377" s="23">
        <f>IF(G377="Mix",'Growth Factors'!$P$12,(IF(G377="Oil",'Growth Factors'!$G$12,'Growth Factors'!$M$12)))</f>
        <v>6.2059761281023675E-3</v>
      </c>
      <c r="N377" s="24" t="str">
        <f>VLOOKUP(A377,'Part 50 Counties'!$A$2:$B$34,2)</f>
        <v>Yes</v>
      </c>
      <c r="O377" s="25">
        <f>(IF(N377="No",0,(IF(D377="CO2",0,(VLOOKUP(F377,'Rule Reductions'!$C$2:$E$75,2,FALSE))))))</f>
        <v>0</v>
      </c>
      <c r="P377" s="25">
        <f>(IF(N377="No",0,(IF(D377="CO2",0,(VLOOKUP(F377,'Rule Reductions'!$C$2:$E$75,3,FALSE))))))</f>
        <v>0</v>
      </c>
      <c r="Q377" s="22">
        <f t="shared" si="30"/>
        <v>1285.3814444773686</v>
      </c>
      <c r="R377" s="22">
        <f t="shared" si="31"/>
        <v>1474.4592429696308</v>
      </c>
      <c r="S377" s="22">
        <f t="shared" si="32"/>
        <v>1143.7345188416346</v>
      </c>
      <c r="T377" s="22">
        <f t="shared" si="33"/>
        <v>1316.7984751357635</v>
      </c>
      <c r="U377" s="22">
        <f t="shared" si="34"/>
        <v>1622.9618400132381</v>
      </c>
      <c r="V377" s="22">
        <f t="shared" si="35"/>
        <v>1151.4747094679226</v>
      </c>
    </row>
    <row r="378" spans="1:22" x14ac:dyDescent="0.25">
      <c r="A378" s="1" t="s">
        <v>43</v>
      </c>
      <c r="B378" s="1" t="s">
        <v>45</v>
      </c>
      <c r="C378" s="1" t="s">
        <v>28</v>
      </c>
      <c r="D378" s="1" t="s">
        <v>23</v>
      </c>
      <c r="E378" s="2">
        <v>21.706692881199</v>
      </c>
      <c r="F378" s="1" t="s">
        <v>28</v>
      </c>
      <c r="G378" s="1" t="s">
        <v>100</v>
      </c>
      <c r="H378" s="13">
        <f>IF(G378="Mix",'Growth Factors'!$N$7,(IF(G378="Oil",'Growth Factors'!$E$7,'Growth Factors'!$K$7)))</f>
        <v>0.12321919048916015</v>
      </c>
      <c r="I378" s="23">
        <f>IF(G378="Mix",'Growth Factors'!$O$7,(IF(G378="Oil",'Growth Factors'!$F$7,'Growth Factors'!$L$7)))</f>
        <v>0.28844315001838977</v>
      </c>
      <c r="J378" s="23">
        <f>IF(G378="Mix",'Growth Factors'!$P$7,(IF(G378="Oil",'Growth Factors'!$G$7,'Growth Factors'!$M$7)))</f>
        <v>-5.5772089494429255E-4</v>
      </c>
      <c r="K378" s="23">
        <f>IF(G378="Mix",'Growth Factors'!$N$12,(IF(G378="Oil",'Growth Factors'!$E$12,'Growth Factors'!$K$12)))</f>
        <v>0.15067268446583987</v>
      </c>
      <c r="L378" s="23">
        <f>IF(G378="Mix",'Growth Factors'!$O$12,(IF(G378="Oil",'Growth Factors'!$F$12,'Growth Factors'!$L$12)))</f>
        <v>0.41821082914081459</v>
      </c>
      <c r="M378" s="23">
        <f>IF(G378="Mix",'Growth Factors'!$P$12,(IF(G378="Oil",'Growth Factors'!$G$12,'Growth Factors'!$M$12)))</f>
        <v>6.2059761281023675E-3</v>
      </c>
      <c r="N378" s="24" t="str">
        <f>VLOOKUP(A378,'Part 50 Counties'!$A$2:$B$34,2)</f>
        <v>No</v>
      </c>
      <c r="O378" s="25">
        <f>(IF(N378="No",0,(IF(D378="CO2",0,(VLOOKUP(F378,'Rule Reductions'!$C$2:$E$75,2,FALSE))))))</f>
        <v>0</v>
      </c>
      <c r="P378" s="25">
        <f>(IF(N378="No",0,(IF(D378="CO2",0,(VLOOKUP(F378,'Rule Reductions'!$C$2:$E$75,3,FALSE))))))</f>
        <v>0</v>
      </c>
      <c r="Q378" s="22">
        <f t="shared" si="30"/>
        <v>24.381374006217158</v>
      </c>
      <c r="R378" s="22">
        <f t="shared" si="31"/>
        <v>27.967839752333795</v>
      </c>
      <c r="S378" s="22">
        <f t="shared" si="32"/>
        <v>21.694586605019015</v>
      </c>
      <c r="T378" s="22">
        <f t="shared" si="33"/>
        <v>24.977298568484791</v>
      </c>
      <c r="U378" s="22">
        <f t="shared" si="34"/>
        <v>30.784666908950253</v>
      </c>
      <c r="V378" s="22">
        <f t="shared" si="35"/>
        <v>21.841404099039771</v>
      </c>
    </row>
    <row r="379" spans="1:22" x14ac:dyDescent="0.25">
      <c r="A379" s="1" t="s">
        <v>43</v>
      </c>
      <c r="B379" s="1" t="s">
        <v>45</v>
      </c>
      <c r="C379" s="1" t="s">
        <v>28</v>
      </c>
      <c r="D379" s="1" t="s">
        <v>24</v>
      </c>
      <c r="E379" s="2">
        <v>2726.2873798077499</v>
      </c>
      <c r="F379" s="1" t="s">
        <v>28</v>
      </c>
      <c r="G379" s="1" t="s">
        <v>100</v>
      </c>
      <c r="H379" s="13">
        <f>IF(G379="Mix",'Growth Factors'!$N$7,(IF(G379="Oil",'Growth Factors'!$E$7,'Growth Factors'!$K$7)))</f>
        <v>0.12321919048916015</v>
      </c>
      <c r="I379" s="23">
        <f>IF(G379="Mix",'Growth Factors'!$O$7,(IF(G379="Oil",'Growth Factors'!$F$7,'Growth Factors'!$L$7)))</f>
        <v>0.28844315001838977</v>
      </c>
      <c r="J379" s="23">
        <f>IF(G379="Mix",'Growth Factors'!$P$7,(IF(G379="Oil",'Growth Factors'!$G$7,'Growth Factors'!$M$7)))</f>
        <v>-5.5772089494429255E-4</v>
      </c>
      <c r="K379" s="23">
        <f>IF(G379="Mix",'Growth Factors'!$N$12,(IF(G379="Oil",'Growth Factors'!$E$12,'Growth Factors'!$K$12)))</f>
        <v>0.15067268446583987</v>
      </c>
      <c r="L379" s="23">
        <f>IF(G379="Mix",'Growth Factors'!$O$12,(IF(G379="Oil",'Growth Factors'!$F$12,'Growth Factors'!$L$12)))</f>
        <v>0.41821082914081459</v>
      </c>
      <c r="M379" s="23">
        <f>IF(G379="Mix",'Growth Factors'!$P$12,(IF(G379="Oil",'Growth Factors'!$G$12,'Growth Factors'!$M$12)))</f>
        <v>6.2059761281023675E-3</v>
      </c>
      <c r="N379" s="24" t="str">
        <f>VLOOKUP(A379,'Part 50 Counties'!$A$2:$B$34,2)</f>
        <v>No</v>
      </c>
      <c r="O379" s="25">
        <f>(IF(N379="No",0,(IF(D379="CO2",0,(VLOOKUP(F379,'Rule Reductions'!$C$2:$E$75,2,FALSE))))))</f>
        <v>0</v>
      </c>
      <c r="P379" s="25">
        <f>(IF(N379="No",0,(IF(D379="CO2",0,(VLOOKUP(F379,'Rule Reductions'!$C$2:$E$75,3,FALSE))))))</f>
        <v>0</v>
      </c>
      <c r="Q379" s="22">
        <f t="shared" si="30"/>
        <v>3062.2183037884743</v>
      </c>
      <c r="R379" s="22">
        <f t="shared" si="31"/>
        <v>3512.6662994948792</v>
      </c>
      <c r="S379" s="22">
        <f t="shared" si="32"/>
        <v>2724.7668723704082</v>
      </c>
      <c r="T379" s="22">
        <f t="shared" si="33"/>
        <v>3137.0644179487244</v>
      </c>
      <c r="U379" s="22">
        <f t="shared" si="34"/>
        <v>3866.4502853932881</v>
      </c>
      <c r="V379" s="22">
        <f t="shared" si="35"/>
        <v>2743.2066542051834</v>
      </c>
    </row>
    <row r="380" spans="1:22" x14ac:dyDescent="0.25">
      <c r="A380" s="1" t="s">
        <v>22</v>
      </c>
      <c r="B380" s="1" t="s">
        <v>45</v>
      </c>
      <c r="C380" s="1" t="s">
        <v>28</v>
      </c>
      <c r="D380" s="1" t="s">
        <v>23</v>
      </c>
      <c r="E380" s="6">
        <v>3.0645315564167399</v>
      </c>
      <c r="F380" s="1" t="s">
        <v>28</v>
      </c>
      <c r="G380" s="1" t="s">
        <v>100</v>
      </c>
      <c r="H380" s="13">
        <f>IF(G380="Mix",'Growth Factors'!$N$7,(IF(G380="Oil",'Growth Factors'!$E$7,'Growth Factors'!$K$7)))</f>
        <v>0.12321919048916015</v>
      </c>
      <c r="I380" s="23">
        <f>IF(G380="Mix",'Growth Factors'!$O$7,(IF(G380="Oil",'Growth Factors'!$F$7,'Growth Factors'!$L$7)))</f>
        <v>0.28844315001838977</v>
      </c>
      <c r="J380" s="23">
        <f>IF(G380="Mix",'Growth Factors'!$P$7,(IF(G380="Oil",'Growth Factors'!$G$7,'Growth Factors'!$M$7)))</f>
        <v>-5.5772089494429255E-4</v>
      </c>
      <c r="K380" s="23">
        <f>IF(G380="Mix",'Growth Factors'!$N$12,(IF(G380="Oil",'Growth Factors'!$E$12,'Growth Factors'!$K$12)))</f>
        <v>0.15067268446583987</v>
      </c>
      <c r="L380" s="23">
        <f>IF(G380="Mix",'Growth Factors'!$O$12,(IF(G380="Oil",'Growth Factors'!$F$12,'Growth Factors'!$L$12)))</f>
        <v>0.41821082914081459</v>
      </c>
      <c r="M380" s="23">
        <f>IF(G380="Mix",'Growth Factors'!$P$12,(IF(G380="Oil",'Growth Factors'!$G$12,'Growth Factors'!$M$12)))</f>
        <v>6.2059761281023675E-3</v>
      </c>
      <c r="N380" s="24" t="str">
        <f>VLOOKUP(A380,'Part 50 Counties'!$A$2:$B$34,2)</f>
        <v>Yes</v>
      </c>
      <c r="O380" s="25">
        <f>(IF(N380="No",0,(IF(D380="CO2",0,(VLOOKUP(F380,'Rule Reductions'!$C$2:$E$75,2,FALSE))))))</f>
        <v>0</v>
      </c>
      <c r="P380" s="25">
        <f>(IF(N380="No",0,(IF(D380="CO2",0,(VLOOKUP(F380,'Rule Reductions'!$C$2:$E$75,3,FALSE))))))</f>
        <v>0</v>
      </c>
      <c r="Q380" s="22">
        <f t="shared" si="30"/>
        <v>3.4421406540268968</v>
      </c>
      <c r="R380" s="22">
        <f t="shared" si="31"/>
        <v>3.9484746918803428</v>
      </c>
      <c r="S380" s="22">
        <f t="shared" si="32"/>
        <v>3.0628224031345099</v>
      </c>
      <c r="T380" s="22">
        <f t="shared" si="33"/>
        <v>3.5262727526523285</v>
      </c>
      <c r="U380" s="22">
        <f t="shared" si="34"/>
        <v>4.3461518395539755</v>
      </c>
      <c r="V380" s="22">
        <f t="shared" si="35"/>
        <v>3.0835499660996786</v>
      </c>
    </row>
    <row r="381" spans="1:22" x14ac:dyDescent="0.25">
      <c r="A381" s="1" t="s">
        <v>22</v>
      </c>
      <c r="B381" s="1" t="s">
        <v>45</v>
      </c>
      <c r="C381" s="1" t="s">
        <v>28</v>
      </c>
      <c r="D381" s="1" t="s">
        <v>24</v>
      </c>
      <c r="E381" s="2">
        <v>900.524562648808</v>
      </c>
      <c r="F381" s="1" t="s">
        <v>28</v>
      </c>
      <c r="G381" s="1" t="s">
        <v>100</v>
      </c>
      <c r="H381" s="13">
        <f>IF(G381="Mix",'Growth Factors'!$N$7,(IF(G381="Oil",'Growth Factors'!$E$7,'Growth Factors'!$K$7)))</f>
        <v>0.12321919048916015</v>
      </c>
      <c r="I381" s="23">
        <f>IF(G381="Mix",'Growth Factors'!$O$7,(IF(G381="Oil",'Growth Factors'!$F$7,'Growth Factors'!$L$7)))</f>
        <v>0.28844315001838977</v>
      </c>
      <c r="J381" s="23">
        <f>IF(G381="Mix",'Growth Factors'!$P$7,(IF(G381="Oil",'Growth Factors'!$G$7,'Growth Factors'!$M$7)))</f>
        <v>-5.5772089494429255E-4</v>
      </c>
      <c r="K381" s="23">
        <f>IF(G381="Mix",'Growth Factors'!$N$12,(IF(G381="Oil",'Growth Factors'!$E$12,'Growth Factors'!$K$12)))</f>
        <v>0.15067268446583987</v>
      </c>
      <c r="L381" s="23">
        <f>IF(G381="Mix",'Growth Factors'!$O$12,(IF(G381="Oil",'Growth Factors'!$F$12,'Growth Factors'!$L$12)))</f>
        <v>0.41821082914081459</v>
      </c>
      <c r="M381" s="23">
        <f>IF(G381="Mix",'Growth Factors'!$P$12,(IF(G381="Oil",'Growth Factors'!$G$12,'Growth Factors'!$M$12)))</f>
        <v>6.2059761281023675E-3</v>
      </c>
      <c r="N381" s="24" t="str">
        <f>VLOOKUP(A381,'Part 50 Counties'!$A$2:$B$34,2)</f>
        <v>Yes</v>
      </c>
      <c r="O381" s="25">
        <f>(IF(N381="No",0,(IF(D381="CO2",0,(VLOOKUP(F381,'Rule Reductions'!$C$2:$E$75,2,FALSE))))))</f>
        <v>0</v>
      </c>
      <c r="P381" s="25">
        <f>(IF(N381="No",0,(IF(D381="CO2",0,(VLOOKUP(F381,'Rule Reductions'!$C$2:$E$75,3,FALSE))))))</f>
        <v>0</v>
      </c>
      <c r="Q381" s="22">
        <f t="shared" si="30"/>
        <v>1011.4864702739991</v>
      </c>
      <c r="R381" s="22">
        <f t="shared" si="31"/>
        <v>1160.274704168163</v>
      </c>
      <c r="S381" s="22">
        <f t="shared" si="32"/>
        <v>900.0223212838082</v>
      </c>
      <c r="T381" s="22">
        <f t="shared" si="33"/>
        <v>1036.2090159305303</v>
      </c>
      <c r="U381" s="22">
        <f t="shared" si="34"/>
        <v>1277.1336866558354</v>
      </c>
      <c r="V381" s="22">
        <f t="shared" si="35"/>
        <v>906.11319658737636</v>
      </c>
    </row>
    <row r="382" spans="1:22" x14ac:dyDescent="0.25">
      <c r="A382" s="1" t="s">
        <v>44</v>
      </c>
      <c r="B382" s="1" t="s">
        <v>45</v>
      </c>
      <c r="C382" s="1" t="s">
        <v>28</v>
      </c>
      <c r="D382" s="1" t="s">
        <v>23</v>
      </c>
      <c r="E382" s="6">
        <v>1.8937886804819799</v>
      </c>
      <c r="F382" s="1" t="s">
        <v>28</v>
      </c>
      <c r="G382" s="1" t="s">
        <v>100</v>
      </c>
      <c r="H382" s="13">
        <f>IF(G382="Mix",'Growth Factors'!$N$7,(IF(G382="Oil",'Growth Factors'!$E$7,'Growth Factors'!$K$7)))</f>
        <v>0.12321919048916015</v>
      </c>
      <c r="I382" s="23">
        <f>IF(G382="Mix",'Growth Factors'!$O$7,(IF(G382="Oil",'Growth Factors'!$F$7,'Growth Factors'!$L$7)))</f>
        <v>0.28844315001838977</v>
      </c>
      <c r="J382" s="23">
        <f>IF(G382="Mix",'Growth Factors'!$P$7,(IF(G382="Oil",'Growth Factors'!$G$7,'Growth Factors'!$M$7)))</f>
        <v>-5.5772089494429255E-4</v>
      </c>
      <c r="K382" s="23">
        <f>IF(G382="Mix",'Growth Factors'!$N$12,(IF(G382="Oil",'Growth Factors'!$E$12,'Growth Factors'!$K$12)))</f>
        <v>0.15067268446583987</v>
      </c>
      <c r="L382" s="23">
        <f>IF(G382="Mix",'Growth Factors'!$O$12,(IF(G382="Oil",'Growth Factors'!$F$12,'Growth Factors'!$L$12)))</f>
        <v>0.41821082914081459</v>
      </c>
      <c r="M382" s="23">
        <f>IF(G382="Mix",'Growth Factors'!$P$12,(IF(G382="Oil",'Growth Factors'!$G$12,'Growth Factors'!$M$12)))</f>
        <v>6.2059761281023675E-3</v>
      </c>
      <c r="N382" s="24" t="str">
        <f>VLOOKUP(A382,'Part 50 Counties'!$A$2:$B$34,2)</f>
        <v>Yes</v>
      </c>
      <c r="O382" s="25">
        <f>(IF(N382="No",0,(IF(D382="CO2",0,(VLOOKUP(F382,'Rule Reductions'!$C$2:$E$75,2,FALSE))))))</f>
        <v>0</v>
      </c>
      <c r="P382" s="25">
        <f>(IF(N382="No",0,(IF(D382="CO2",0,(VLOOKUP(F382,'Rule Reductions'!$C$2:$E$75,3,FALSE))))))</f>
        <v>0</v>
      </c>
      <c r="Q382" s="22">
        <f t="shared" si="30"/>
        <v>2.1271397886485044</v>
      </c>
      <c r="R382" s="22">
        <f t="shared" si="31"/>
        <v>2.4400390529493721</v>
      </c>
      <c r="S382" s="22">
        <f t="shared" si="32"/>
        <v>1.892732474964266</v>
      </c>
      <c r="T382" s="22">
        <f t="shared" si="33"/>
        <v>2.1791309047812204</v>
      </c>
      <c r="U382" s="22">
        <f t="shared" si="34"/>
        <v>2.6857916147638381</v>
      </c>
      <c r="V382" s="22">
        <f t="shared" si="35"/>
        <v>1.9055414878247214</v>
      </c>
    </row>
    <row r="383" spans="1:22" x14ac:dyDescent="0.25">
      <c r="A383" s="1" t="s">
        <v>44</v>
      </c>
      <c r="B383" s="1" t="s">
        <v>45</v>
      </c>
      <c r="C383" s="1" t="s">
        <v>28</v>
      </c>
      <c r="D383" s="1" t="s">
        <v>24</v>
      </c>
      <c r="E383" s="2">
        <v>556.49719764490703</v>
      </c>
      <c r="F383" s="1" t="s">
        <v>28</v>
      </c>
      <c r="G383" s="1" t="s">
        <v>100</v>
      </c>
      <c r="H383" s="13">
        <f>IF(G383="Mix",'Growth Factors'!$N$7,(IF(G383="Oil",'Growth Factors'!$E$7,'Growth Factors'!$K$7)))</f>
        <v>0.12321919048916015</v>
      </c>
      <c r="I383" s="23">
        <f>IF(G383="Mix",'Growth Factors'!$O$7,(IF(G383="Oil",'Growth Factors'!$F$7,'Growth Factors'!$L$7)))</f>
        <v>0.28844315001838977</v>
      </c>
      <c r="J383" s="23">
        <f>IF(G383="Mix",'Growth Factors'!$P$7,(IF(G383="Oil",'Growth Factors'!$G$7,'Growth Factors'!$M$7)))</f>
        <v>-5.5772089494429255E-4</v>
      </c>
      <c r="K383" s="23">
        <f>IF(G383="Mix",'Growth Factors'!$N$12,(IF(G383="Oil",'Growth Factors'!$E$12,'Growth Factors'!$K$12)))</f>
        <v>0.15067268446583987</v>
      </c>
      <c r="L383" s="23">
        <f>IF(G383="Mix",'Growth Factors'!$O$12,(IF(G383="Oil",'Growth Factors'!$F$12,'Growth Factors'!$L$12)))</f>
        <v>0.41821082914081459</v>
      </c>
      <c r="M383" s="23">
        <f>IF(G383="Mix",'Growth Factors'!$P$12,(IF(G383="Oil",'Growth Factors'!$G$12,'Growth Factors'!$M$12)))</f>
        <v>6.2059761281023675E-3</v>
      </c>
      <c r="N383" s="24" t="str">
        <f>VLOOKUP(A383,'Part 50 Counties'!$A$2:$B$34,2)</f>
        <v>Yes</v>
      </c>
      <c r="O383" s="25">
        <f>(IF(N383="No",0,(IF(D383="CO2",0,(VLOOKUP(F383,'Rule Reductions'!$C$2:$E$75,2,FALSE))))))</f>
        <v>0</v>
      </c>
      <c r="P383" s="25">
        <f>(IF(N383="No",0,(IF(D383="CO2",0,(VLOOKUP(F383,'Rule Reductions'!$C$2:$E$75,3,FALSE))))))</f>
        <v>0</v>
      </c>
      <c r="Q383" s="22">
        <f t="shared" si="30"/>
        <v>625.06833184819868</v>
      </c>
      <c r="R383" s="22">
        <f t="shared" si="31"/>
        <v>717.01500231001046</v>
      </c>
      <c r="S383" s="22">
        <f t="shared" si="32"/>
        <v>556.18682752980249</v>
      </c>
      <c r="T383" s="22">
        <f t="shared" si="33"/>
        <v>640.34612431178232</v>
      </c>
      <c r="U383" s="22">
        <f t="shared" si="34"/>
        <v>789.23035208652345</v>
      </c>
      <c r="V383" s="22">
        <f t="shared" si="35"/>
        <v>559.95080596884713</v>
      </c>
    </row>
    <row r="384" spans="1:22" x14ac:dyDescent="0.25">
      <c r="A384" s="1" t="s">
        <v>49</v>
      </c>
      <c r="B384" s="1" t="s">
        <v>45</v>
      </c>
      <c r="C384" s="1" t="s">
        <v>28</v>
      </c>
      <c r="D384" s="1" t="s">
        <v>23</v>
      </c>
      <c r="E384" s="4">
        <v>0.13627361756850301</v>
      </c>
      <c r="F384" s="1" t="s">
        <v>28</v>
      </c>
      <c r="G384" s="1" t="s">
        <v>100</v>
      </c>
      <c r="H384" s="13">
        <f>IF(G384="Mix",'Growth Factors'!$N$7,(IF(G384="Oil",'Growth Factors'!$E$7,'Growth Factors'!$K$7)))</f>
        <v>0.12321919048916015</v>
      </c>
      <c r="I384" s="23">
        <f>IF(G384="Mix",'Growth Factors'!$O$7,(IF(G384="Oil",'Growth Factors'!$F$7,'Growth Factors'!$L$7)))</f>
        <v>0.28844315001838977</v>
      </c>
      <c r="J384" s="23">
        <f>IF(G384="Mix",'Growth Factors'!$P$7,(IF(G384="Oil",'Growth Factors'!$G$7,'Growth Factors'!$M$7)))</f>
        <v>-5.5772089494429255E-4</v>
      </c>
      <c r="K384" s="23">
        <f>IF(G384="Mix",'Growth Factors'!$N$12,(IF(G384="Oil",'Growth Factors'!$E$12,'Growth Factors'!$K$12)))</f>
        <v>0.15067268446583987</v>
      </c>
      <c r="L384" s="23">
        <f>IF(G384="Mix",'Growth Factors'!$O$12,(IF(G384="Oil",'Growth Factors'!$F$12,'Growth Factors'!$L$12)))</f>
        <v>0.41821082914081459</v>
      </c>
      <c r="M384" s="23">
        <f>IF(G384="Mix",'Growth Factors'!$P$12,(IF(G384="Oil",'Growth Factors'!$G$12,'Growth Factors'!$M$12)))</f>
        <v>6.2059761281023675E-3</v>
      </c>
      <c r="N384" s="24" t="str">
        <f>VLOOKUP(A384,'Part 50 Counties'!$A$2:$B$34,2)</f>
        <v>No</v>
      </c>
      <c r="O384" s="25">
        <f>(IF(N384="No",0,(IF(D384="CO2",0,(VLOOKUP(F384,'Rule Reductions'!$C$2:$E$75,2,FALSE))))))</f>
        <v>0</v>
      </c>
      <c r="P384" s="25">
        <f>(IF(N384="No",0,(IF(D384="CO2",0,(VLOOKUP(F384,'Rule Reductions'!$C$2:$E$75,3,FALSE))))))</f>
        <v>0</v>
      </c>
      <c r="Q384" s="22">
        <f t="shared" si="30"/>
        <v>0.15306514241032335</v>
      </c>
      <c r="R384" s="22">
        <f t="shared" si="31"/>
        <v>0.17558080908436338</v>
      </c>
      <c r="S384" s="22">
        <f t="shared" si="32"/>
        <v>0.1361976149245554</v>
      </c>
      <c r="T384" s="22">
        <f t="shared" si="33"/>
        <v>0.1568063293494206</v>
      </c>
      <c r="U384" s="22">
        <f t="shared" si="34"/>
        <v>0.19326472016184493</v>
      </c>
      <c r="V384" s="22">
        <f t="shared" si="35"/>
        <v>0.13711932838602328</v>
      </c>
    </row>
    <row r="385" spans="1:22" x14ac:dyDescent="0.25">
      <c r="A385" s="1" t="s">
        <v>49</v>
      </c>
      <c r="B385" s="1" t="s">
        <v>45</v>
      </c>
      <c r="C385" s="1" t="s">
        <v>28</v>
      </c>
      <c r="D385" s="1" t="s">
        <v>24</v>
      </c>
      <c r="E385" s="2">
        <v>40.044534573152603</v>
      </c>
      <c r="F385" s="1" t="s">
        <v>28</v>
      </c>
      <c r="G385" s="1" t="s">
        <v>100</v>
      </c>
      <c r="H385" s="13">
        <f>IF(G385="Mix",'Growth Factors'!$N$7,(IF(G385="Oil",'Growth Factors'!$E$7,'Growth Factors'!$K$7)))</f>
        <v>0.12321919048916015</v>
      </c>
      <c r="I385" s="23">
        <f>IF(G385="Mix",'Growth Factors'!$O$7,(IF(G385="Oil",'Growth Factors'!$F$7,'Growth Factors'!$L$7)))</f>
        <v>0.28844315001838977</v>
      </c>
      <c r="J385" s="23">
        <f>IF(G385="Mix",'Growth Factors'!$P$7,(IF(G385="Oil",'Growth Factors'!$G$7,'Growth Factors'!$M$7)))</f>
        <v>-5.5772089494429255E-4</v>
      </c>
      <c r="K385" s="23">
        <f>IF(G385="Mix",'Growth Factors'!$N$12,(IF(G385="Oil",'Growth Factors'!$E$12,'Growth Factors'!$K$12)))</f>
        <v>0.15067268446583987</v>
      </c>
      <c r="L385" s="23">
        <f>IF(G385="Mix",'Growth Factors'!$O$12,(IF(G385="Oil",'Growth Factors'!$F$12,'Growth Factors'!$L$12)))</f>
        <v>0.41821082914081459</v>
      </c>
      <c r="M385" s="23">
        <f>IF(G385="Mix",'Growth Factors'!$P$12,(IF(G385="Oil",'Growth Factors'!$G$12,'Growth Factors'!$M$12)))</f>
        <v>6.2059761281023675E-3</v>
      </c>
      <c r="N385" s="24" t="str">
        <f>VLOOKUP(A385,'Part 50 Counties'!$A$2:$B$34,2)</f>
        <v>No</v>
      </c>
      <c r="O385" s="25">
        <f>(IF(N385="No",0,(IF(D385="CO2",0,(VLOOKUP(F385,'Rule Reductions'!$C$2:$E$75,2,FALSE))))))</f>
        <v>0</v>
      </c>
      <c r="P385" s="25">
        <f>(IF(N385="No",0,(IF(D385="CO2",0,(VLOOKUP(F385,'Rule Reductions'!$C$2:$E$75,3,FALSE))))))</f>
        <v>0</v>
      </c>
      <c r="Q385" s="22">
        <f t="shared" si="30"/>
        <v>44.978789706771657</v>
      </c>
      <c r="R385" s="22">
        <f t="shared" si="31"/>
        <v>51.595106266453051</v>
      </c>
      <c r="S385" s="22">
        <f t="shared" si="32"/>
        <v>40.022200899492837</v>
      </c>
      <c r="T385" s="22">
        <f t="shared" si="33"/>
        <v>46.078152095474643</v>
      </c>
      <c r="U385" s="22">
        <f t="shared" si="34"/>
        <v>56.791592579548769</v>
      </c>
      <c r="V385" s="22">
        <f t="shared" si="35"/>
        <v>40.293049998774556</v>
      </c>
    </row>
    <row r="386" spans="1:22" x14ac:dyDescent="0.25">
      <c r="A386" s="1" t="s">
        <v>39</v>
      </c>
      <c r="B386" s="1" t="s">
        <v>45</v>
      </c>
      <c r="C386" s="1" t="s">
        <v>29</v>
      </c>
      <c r="D386" s="1" t="s">
        <v>23</v>
      </c>
      <c r="E386" s="3">
        <v>0</v>
      </c>
      <c r="F386" s="1" t="s">
        <v>29</v>
      </c>
      <c r="G386" s="1" t="s">
        <v>100</v>
      </c>
      <c r="H386" s="13">
        <f>IF(G386="Mix",'Growth Factors'!$N$7,(IF(G386="Oil",'Growth Factors'!$E$7,'Growth Factors'!$K$7)))</f>
        <v>0.12321919048916015</v>
      </c>
      <c r="I386" s="23">
        <f>IF(G386="Mix",'Growth Factors'!$O$7,(IF(G386="Oil",'Growth Factors'!$F$7,'Growth Factors'!$L$7)))</f>
        <v>0.28844315001838977</v>
      </c>
      <c r="J386" s="23">
        <f>IF(G386="Mix",'Growth Factors'!$P$7,(IF(G386="Oil",'Growth Factors'!$G$7,'Growth Factors'!$M$7)))</f>
        <v>-5.5772089494429255E-4</v>
      </c>
      <c r="K386" s="23">
        <f>IF(G386="Mix",'Growth Factors'!$N$12,(IF(G386="Oil",'Growth Factors'!$E$12,'Growth Factors'!$K$12)))</f>
        <v>0.15067268446583987</v>
      </c>
      <c r="L386" s="23">
        <f>IF(G386="Mix",'Growth Factors'!$O$12,(IF(G386="Oil",'Growth Factors'!$F$12,'Growth Factors'!$L$12)))</f>
        <v>0.41821082914081459</v>
      </c>
      <c r="M386" s="23">
        <f>IF(G386="Mix",'Growth Factors'!$P$12,(IF(G386="Oil",'Growth Factors'!$G$12,'Growth Factors'!$M$12)))</f>
        <v>6.2059761281023675E-3</v>
      </c>
      <c r="N386" s="24" t="str">
        <f>VLOOKUP(A386,'Part 50 Counties'!$A$2:$B$34,2)</f>
        <v>Yes</v>
      </c>
      <c r="O386" s="25">
        <f>(IF(N386="No",0,(IF(D386="CO2",0,(VLOOKUP(F386,'Rule Reductions'!$C$2:$E$75,2,FALSE))))))</f>
        <v>0</v>
      </c>
      <c r="P386" s="25">
        <f>(IF(N386="No",0,(IF(D386="CO2",0,(VLOOKUP(F386,'Rule Reductions'!$C$2:$E$75,3,FALSE))))))</f>
        <v>0</v>
      </c>
      <c r="Q386" s="22">
        <f t="shared" si="30"/>
        <v>0</v>
      </c>
      <c r="R386" s="22">
        <f t="shared" si="31"/>
        <v>0</v>
      </c>
      <c r="S386" s="22">
        <f t="shared" si="32"/>
        <v>0</v>
      </c>
      <c r="T386" s="22">
        <f t="shared" si="33"/>
        <v>0</v>
      </c>
      <c r="U386" s="22">
        <f t="shared" si="34"/>
        <v>0</v>
      </c>
      <c r="V386" s="22">
        <f t="shared" si="35"/>
        <v>0</v>
      </c>
    </row>
    <row r="387" spans="1:22" x14ac:dyDescent="0.25">
      <c r="A387" s="1" t="s">
        <v>39</v>
      </c>
      <c r="B387" s="1" t="s">
        <v>45</v>
      </c>
      <c r="C387" s="1" t="s">
        <v>29</v>
      </c>
      <c r="D387" s="1" t="s">
        <v>24</v>
      </c>
      <c r="E387" s="3">
        <v>0</v>
      </c>
      <c r="F387" s="1" t="s">
        <v>29</v>
      </c>
      <c r="G387" s="1" t="s">
        <v>100</v>
      </c>
      <c r="H387" s="13">
        <f>IF(G387="Mix",'Growth Factors'!$N$7,(IF(G387="Oil",'Growth Factors'!$E$7,'Growth Factors'!$K$7)))</f>
        <v>0.12321919048916015</v>
      </c>
      <c r="I387" s="23">
        <f>IF(G387="Mix",'Growth Factors'!$O$7,(IF(G387="Oil",'Growth Factors'!$F$7,'Growth Factors'!$L$7)))</f>
        <v>0.28844315001838977</v>
      </c>
      <c r="J387" s="23">
        <f>IF(G387="Mix",'Growth Factors'!$P$7,(IF(G387="Oil",'Growth Factors'!$G$7,'Growth Factors'!$M$7)))</f>
        <v>-5.5772089494429255E-4</v>
      </c>
      <c r="K387" s="23">
        <f>IF(G387="Mix",'Growth Factors'!$N$12,(IF(G387="Oil",'Growth Factors'!$E$12,'Growth Factors'!$K$12)))</f>
        <v>0.15067268446583987</v>
      </c>
      <c r="L387" s="23">
        <f>IF(G387="Mix",'Growth Factors'!$O$12,(IF(G387="Oil",'Growth Factors'!$F$12,'Growth Factors'!$L$12)))</f>
        <v>0.41821082914081459</v>
      </c>
      <c r="M387" s="23">
        <f>IF(G387="Mix",'Growth Factors'!$P$12,(IF(G387="Oil",'Growth Factors'!$G$12,'Growth Factors'!$M$12)))</f>
        <v>6.2059761281023675E-3</v>
      </c>
      <c r="N387" s="24" t="str">
        <f>VLOOKUP(A387,'Part 50 Counties'!$A$2:$B$34,2)</f>
        <v>Yes</v>
      </c>
      <c r="O387" s="25">
        <f>(IF(N387="No",0,(IF(D387="CO2",0,(VLOOKUP(F387,'Rule Reductions'!$C$2:$E$75,2,FALSE))))))</f>
        <v>0</v>
      </c>
      <c r="P387" s="25">
        <f>(IF(N387="No",0,(IF(D387="CO2",0,(VLOOKUP(F387,'Rule Reductions'!$C$2:$E$75,3,FALSE))))))</f>
        <v>0</v>
      </c>
      <c r="Q387" s="22">
        <f t="shared" ref="Q387:Q450" si="36">+$E387*(1+H387)*(1-$O387)</f>
        <v>0</v>
      </c>
      <c r="R387" s="22">
        <f t="shared" ref="R387:R450" si="37">+$E387*(1+I387)*(1-$O387)</f>
        <v>0</v>
      </c>
      <c r="S387" s="22">
        <f t="shared" ref="S387:S450" si="38">+$E387*(1+J387)*(1-$O387)</f>
        <v>0</v>
      </c>
      <c r="T387" s="22">
        <f t="shared" ref="T387:T450" si="39">+$E387*(1+K387)*(1-$P387)</f>
        <v>0</v>
      </c>
      <c r="U387" s="22">
        <f t="shared" ref="U387:U450" si="40">+$E387*(1+L387)*(1-$P387)</f>
        <v>0</v>
      </c>
      <c r="V387" s="22">
        <f t="shared" ref="V387:V450" si="41">+$E387*(1+M387)*(1-$P387)</f>
        <v>0</v>
      </c>
    </row>
    <row r="388" spans="1:22" x14ac:dyDescent="0.25">
      <c r="A388" s="1" t="s">
        <v>46</v>
      </c>
      <c r="B388" s="1" t="s">
        <v>45</v>
      </c>
      <c r="C388" s="1" t="s">
        <v>29</v>
      </c>
      <c r="D388" s="1" t="s">
        <v>23</v>
      </c>
      <c r="E388" s="3">
        <v>0</v>
      </c>
      <c r="F388" s="1" t="s">
        <v>29</v>
      </c>
      <c r="G388" s="1" t="s">
        <v>100</v>
      </c>
      <c r="H388" s="13">
        <f>IF(G388="Mix",'Growth Factors'!$N$7,(IF(G388="Oil",'Growth Factors'!$E$7,'Growth Factors'!$K$7)))</f>
        <v>0.12321919048916015</v>
      </c>
      <c r="I388" s="23">
        <f>IF(G388="Mix",'Growth Factors'!$O$7,(IF(G388="Oil",'Growth Factors'!$F$7,'Growth Factors'!$L$7)))</f>
        <v>0.28844315001838977</v>
      </c>
      <c r="J388" s="23">
        <f>IF(G388="Mix",'Growth Factors'!$P$7,(IF(G388="Oil",'Growth Factors'!$G$7,'Growth Factors'!$M$7)))</f>
        <v>-5.5772089494429255E-4</v>
      </c>
      <c r="K388" s="23">
        <f>IF(G388="Mix",'Growth Factors'!$N$12,(IF(G388="Oil",'Growth Factors'!$E$12,'Growth Factors'!$K$12)))</f>
        <v>0.15067268446583987</v>
      </c>
      <c r="L388" s="23">
        <f>IF(G388="Mix",'Growth Factors'!$O$12,(IF(G388="Oil",'Growth Factors'!$F$12,'Growth Factors'!$L$12)))</f>
        <v>0.41821082914081459</v>
      </c>
      <c r="M388" s="23">
        <f>IF(G388="Mix",'Growth Factors'!$P$12,(IF(G388="Oil",'Growth Factors'!$G$12,'Growth Factors'!$M$12)))</f>
        <v>6.2059761281023675E-3</v>
      </c>
      <c r="N388" s="24" t="str">
        <f>VLOOKUP(A388,'Part 50 Counties'!$A$2:$B$34,2)</f>
        <v>No</v>
      </c>
      <c r="O388" s="25">
        <f>(IF(N388="No",0,(IF(D388="CO2",0,(VLOOKUP(F388,'Rule Reductions'!$C$2:$E$75,2,FALSE))))))</f>
        <v>0</v>
      </c>
      <c r="P388" s="25">
        <f>(IF(N388="No",0,(IF(D388="CO2",0,(VLOOKUP(F388,'Rule Reductions'!$C$2:$E$75,3,FALSE))))))</f>
        <v>0</v>
      </c>
      <c r="Q388" s="22">
        <f t="shared" si="36"/>
        <v>0</v>
      </c>
      <c r="R388" s="22">
        <f t="shared" si="37"/>
        <v>0</v>
      </c>
      <c r="S388" s="22">
        <f t="shared" si="38"/>
        <v>0</v>
      </c>
      <c r="T388" s="22">
        <f t="shared" si="39"/>
        <v>0</v>
      </c>
      <c r="U388" s="22">
        <f t="shared" si="40"/>
        <v>0</v>
      </c>
      <c r="V388" s="22">
        <f t="shared" si="41"/>
        <v>0</v>
      </c>
    </row>
    <row r="389" spans="1:22" x14ac:dyDescent="0.25">
      <c r="A389" s="1" t="s">
        <v>46</v>
      </c>
      <c r="B389" s="1" t="s">
        <v>45</v>
      </c>
      <c r="C389" s="1" t="s">
        <v>29</v>
      </c>
      <c r="D389" s="1" t="s">
        <v>24</v>
      </c>
      <c r="E389" s="3">
        <v>0</v>
      </c>
      <c r="F389" s="1" t="s">
        <v>29</v>
      </c>
      <c r="G389" s="1" t="s">
        <v>100</v>
      </c>
      <c r="H389" s="13">
        <f>IF(G389="Mix",'Growth Factors'!$N$7,(IF(G389="Oil",'Growth Factors'!$E$7,'Growth Factors'!$K$7)))</f>
        <v>0.12321919048916015</v>
      </c>
      <c r="I389" s="23">
        <f>IF(G389="Mix",'Growth Factors'!$O$7,(IF(G389="Oil",'Growth Factors'!$F$7,'Growth Factors'!$L$7)))</f>
        <v>0.28844315001838977</v>
      </c>
      <c r="J389" s="23">
        <f>IF(G389="Mix",'Growth Factors'!$P$7,(IF(G389="Oil",'Growth Factors'!$G$7,'Growth Factors'!$M$7)))</f>
        <v>-5.5772089494429255E-4</v>
      </c>
      <c r="K389" s="23">
        <f>IF(G389="Mix",'Growth Factors'!$N$12,(IF(G389="Oil",'Growth Factors'!$E$12,'Growth Factors'!$K$12)))</f>
        <v>0.15067268446583987</v>
      </c>
      <c r="L389" s="23">
        <f>IF(G389="Mix",'Growth Factors'!$O$12,(IF(G389="Oil",'Growth Factors'!$F$12,'Growth Factors'!$L$12)))</f>
        <v>0.41821082914081459</v>
      </c>
      <c r="M389" s="23">
        <f>IF(G389="Mix",'Growth Factors'!$P$12,(IF(G389="Oil",'Growth Factors'!$G$12,'Growth Factors'!$M$12)))</f>
        <v>6.2059761281023675E-3</v>
      </c>
      <c r="N389" s="24" t="str">
        <f>VLOOKUP(A389,'Part 50 Counties'!$A$2:$B$34,2)</f>
        <v>No</v>
      </c>
      <c r="O389" s="25">
        <f>(IF(N389="No",0,(IF(D389="CO2",0,(VLOOKUP(F389,'Rule Reductions'!$C$2:$E$75,2,FALSE))))))</f>
        <v>0</v>
      </c>
      <c r="P389" s="25">
        <f>(IF(N389="No",0,(IF(D389="CO2",0,(VLOOKUP(F389,'Rule Reductions'!$C$2:$E$75,3,FALSE))))))</f>
        <v>0</v>
      </c>
      <c r="Q389" s="22">
        <f t="shared" si="36"/>
        <v>0</v>
      </c>
      <c r="R389" s="22">
        <f t="shared" si="37"/>
        <v>0</v>
      </c>
      <c r="S389" s="22">
        <f t="shared" si="38"/>
        <v>0</v>
      </c>
      <c r="T389" s="22">
        <f t="shared" si="39"/>
        <v>0</v>
      </c>
      <c r="U389" s="22">
        <f t="shared" si="40"/>
        <v>0</v>
      </c>
      <c r="V389" s="22">
        <f t="shared" si="41"/>
        <v>0</v>
      </c>
    </row>
    <row r="390" spans="1:22" x14ac:dyDescent="0.25">
      <c r="A390" s="1" t="s">
        <v>40</v>
      </c>
      <c r="B390" s="1" t="s">
        <v>45</v>
      </c>
      <c r="C390" s="1" t="s">
        <v>29</v>
      </c>
      <c r="D390" s="1" t="s">
        <v>23</v>
      </c>
      <c r="E390" s="3">
        <v>0</v>
      </c>
      <c r="F390" s="1" t="s">
        <v>29</v>
      </c>
      <c r="G390" s="1" t="s">
        <v>100</v>
      </c>
      <c r="H390" s="13">
        <f>IF(G390="Mix",'Growth Factors'!$N$7,(IF(G390="Oil",'Growth Factors'!$E$7,'Growth Factors'!$K$7)))</f>
        <v>0.12321919048916015</v>
      </c>
      <c r="I390" s="23">
        <f>IF(G390="Mix",'Growth Factors'!$O$7,(IF(G390="Oil",'Growth Factors'!$F$7,'Growth Factors'!$L$7)))</f>
        <v>0.28844315001838977</v>
      </c>
      <c r="J390" s="23">
        <f>IF(G390="Mix",'Growth Factors'!$P$7,(IF(G390="Oil",'Growth Factors'!$G$7,'Growth Factors'!$M$7)))</f>
        <v>-5.5772089494429255E-4</v>
      </c>
      <c r="K390" s="23">
        <f>IF(G390="Mix",'Growth Factors'!$N$12,(IF(G390="Oil",'Growth Factors'!$E$12,'Growth Factors'!$K$12)))</f>
        <v>0.15067268446583987</v>
      </c>
      <c r="L390" s="23">
        <f>IF(G390="Mix",'Growth Factors'!$O$12,(IF(G390="Oil",'Growth Factors'!$F$12,'Growth Factors'!$L$12)))</f>
        <v>0.41821082914081459</v>
      </c>
      <c r="M390" s="23">
        <f>IF(G390="Mix",'Growth Factors'!$P$12,(IF(G390="Oil",'Growth Factors'!$G$12,'Growth Factors'!$M$12)))</f>
        <v>6.2059761281023675E-3</v>
      </c>
      <c r="N390" s="24" t="str">
        <f>VLOOKUP(A390,'Part 50 Counties'!$A$2:$B$34,2)</f>
        <v>Yes</v>
      </c>
      <c r="O390" s="25">
        <f>(IF(N390="No",0,(IF(D390="CO2",0,(VLOOKUP(F390,'Rule Reductions'!$C$2:$E$75,2,FALSE))))))</f>
        <v>0</v>
      </c>
      <c r="P390" s="25">
        <f>(IF(N390="No",0,(IF(D390="CO2",0,(VLOOKUP(F390,'Rule Reductions'!$C$2:$E$75,3,FALSE))))))</f>
        <v>0</v>
      </c>
      <c r="Q390" s="22">
        <f t="shared" si="36"/>
        <v>0</v>
      </c>
      <c r="R390" s="22">
        <f t="shared" si="37"/>
        <v>0</v>
      </c>
      <c r="S390" s="22">
        <f t="shared" si="38"/>
        <v>0</v>
      </c>
      <c r="T390" s="22">
        <f t="shared" si="39"/>
        <v>0</v>
      </c>
      <c r="U390" s="22">
        <f t="shared" si="40"/>
        <v>0</v>
      </c>
      <c r="V390" s="22">
        <f t="shared" si="41"/>
        <v>0</v>
      </c>
    </row>
    <row r="391" spans="1:22" x14ac:dyDescent="0.25">
      <c r="A391" s="1" t="s">
        <v>40</v>
      </c>
      <c r="B391" s="1" t="s">
        <v>45</v>
      </c>
      <c r="C391" s="1" t="s">
        <v>29</v>
      </c>
      <c r="D391" s="1" t="s">
        <v>24</v>
      </c>
      <c r="E391" s="3">
        <v>0</v>
      </c>
      <c r="F391" s="1" t="s">
        <v>29</v>
      </c>
      <c r="G391" s="1" t="s">
        <v>100</v>
      </c>
      <c r="H391" s="13">
        <f>IF(G391="Mix",'Growth Factors'!$N$7,(IF(G391="Oil",'Growth Factors'!$E$7,'Growth Factors'!$K$7)))</f>
        <v>0.12321919048916015</v>
      </c>
      <c r="I391" s="23">
        <f>IF(G391="Mix",'Growth Factors'!$O$7,(IF(G391="Oil",'Growth Factors'!$F$7,'Growth Factors'!$L$7)))</f>
        <v>0.28844315001838977</v>
      </c>
      <c r="J391" s="23">
        <f>IF(G391="Mix",'Growth Factors'!$P$7,(IF(G391="Oil",'Growth Factors'!$G$7,'Growth Factors'!$M$7)))</f>
        <v>-5.5772089494429255E-4</v>
      </c>
      <c r="K391" s="23">
        <f>IF(G391="Mix",'Growth Factors'!$N$12,(IF(G391="Oil",'Growth Factors'!$E$12,'Growth Factors'!$K$12)))</f>
        <v>0.15067268446583987</v>
      </c>
      <c r="L391" s="23">
        <f>IF(G391="Mix",'Growth Factors'!$O$12,(IF(G391="Oil",'Growth Factors'!$F$12,'Growth Factors'!$L$12)))</f>
        <v>0.41821082914081459</v>
      </c>
      <c r="M391" s="23">
        <f>IF(G391="Mix",'Growth Factors'!$P$12,(IF(G391="Oil",'Growth Factors'!$G$12,'Growth Factors'!$M$12)))</f>
        <v>6.2059761281023675E-3</v>
      </c>
      <c r="N391" s="24" t="str">
        <f>VLOOKUP(A391,'Part 50 Counties'!$A$2:$B$34,2)</f>
        <v>Yes</v>
      </c>
      <c r="O391" s="25">
        <f>(IF(N391="No",0,(IF(D391="CO2",0,(VLOOKUP(F391,'Rule Reductions'!$C$2:$E$75,2,FALSE))))))</f>
        <v>0</v>
      </c>
      <c r="P391" s="25">
        <f>(IF(N391="No",0,(IF(D391="CO2",0,(VLOOKUP(F391,'Rule Reductions'!$C$2:$E$75,3,FALSE))))))</f>
        <v>0</v>
      </c>
      <c r="Q391" s="22">
        <f t="shared" si="36"/>
        <v>0</v>
      </c>
      <c r="R391" s="22">
        <f t="shared" si="37"/>
        <v>0</v>
      </c>
      <c r="S391" s="22">
        <f t="shared" si="38"/>
        <v>0</v>
      </c>
      <c r="T391" s="22">
        <f t="shared" si="39"/>
        <v>0</v>
      </c>
      <c r="U391" s="22">
        <f t="shared" si="40"/>
        <v>0</v>
      </c>
      <c r="V391" s="22">
        <f t="shared" si="41"/>
        <v>0</v>
      </c>
    </row>
    <row r="392" spans="1:22" x14ac:dyDescent="0.25">
      <c r="A392" s="1" t="s">
        <v>47</v>
      </c>
      <c r="B392" s="1" t="s">
        <v>45</v>
      </c>
      <c r="C392" s="1" t="s">
        <v>29</v>
      </c>
      <c r="D392" s="1" t="s">
        <v>23</v>
      </c>
      <c r="E392" s="3">
        <v>0</v>
      </c>
      <c r="F392" s="1" t="s">
        <v>29</v>
      </c>
      <c r="G392" s="1" t="s">
        <v>100</v>
      </c>
      <c r="H392" s="13">
        <f>IF(G392="Mix",'Growth Factors'!$N$7,(IF(G392="Oil",'Growth Factors'!$E$7,'Growth Factors'!$K$7)))</f>
        <v>0.12321919048916015</v>
      </c>
      <c r="I392" s="23">
        <f>IF(G392="Mix",'Growth Factors'!$O$7,(IF(G392="Oil",'Growth Factors'!$F$7,'Growth Factors'!$L$7)))</f>
        <v>0.28844315001838977</v>
      </c>
      <c r="J392" s="23">
        <f>IF(G392="Mix",'Growth Factors'!$P$7,(IF(G392="Oil",'Growth Factors'!$G$7,'Growth Factors'!$M$7)))</f>
        <v>-5.5772089494429255E-4</v>
      </c>
      <c r="K392" s="23">
        <f>IF(G392="Mix",'Growth Factors'!$N$12,(IF(G392="Oil",'Growth Factors'!$E$12,'Growth Factors'!$K$12)))</f>
        <v>0.15067268446583987</v>
      </c>
      <c r="L392" s="23">
        <f>IF(G392="Mix",'Growth Factors'!$O$12,(IF(G392="Oil",'Growth Factors'!$F$12,'Growth Factors'!$L$12)))</f>
        <v>0.41821082914081459</v>
      </c>
      <c r="M392" s="23">
        <f>IF(G392="Mix",'Growth Factors'!$P$12,(IF(G392="Oil",'Growth Factors'!$G$12,'Growth Factors'!$M$12)))</f>
        <v>6.2059761281023675E-3</v>
      </c>
      <c r="N392" s="24" t="str">
        <f>VLOOKUP(A392,'Part 50 Counties'!$A$2:$B$34,2)</f>
        <v>No</v>
      </c>
      <c r="O392" s="25">
        <f>(IF(N392="No",0,(IF(D392="CO2",0,(VLOOKUP(F392,'Rule Reductions'!$C$2:$E$75,2,FALSE))))))</f>
        <v>0</v>
      </c>
      <c r="P392" s="25">
        <f>(IF(N392="No",0,(IF(D392="CO2",0,(VLOOKUP(F392,'Rule Reductions'!$C$2:$E$75,3,FALSE))))))</f>
        <v>0</v>
      </c>
      <c r="Q392" s="22">
        <f t="shared" si="36"/>
        <v>0</v>
      </c>
      <c r="R392" s="22">
        <f t="shared" si="37"/>
        <v>0</v>
      </c>
      <c r="S392" s="22">
        <f t="shared" si="38"/>
        <v>0</v>
      </c>
      <c r="T392" s="22">
        <f t="shared" si="39"/>
        <v>0</v>
      </c>
      <c r="U392" s="22">
        <f t="shared" si="40"/>
        <v>0</v>
      </c>
      <c r="V392" s="22">
        <f t="shared" si="41"/>
        <v>0</v>
      </c>
    </row>
    <row r="393" spans="1:22" x14ac:dyDescent="0.25">
      <c r="A393" s="1" t="s">
        <v>47</v>
      </c>
      <c r="B393" s="1" t="s">
        <v>45</v>
      </c>
      <c r="C393" s="1" t="s">
        <v>29</v>
      </c>
      <c r="D393" s="1" t="s">
        <v>24</v>
      </c>
      <c r="E393" s="3">
        <v>0</v>
      </c>
      <c r="F393" s="1" t="s">
        <v>29</v>
      </c>
      <c r="G393" s="1" t="s">
        <v>100</v>
      </c>
      <c r="H393" s="13">
        <f>IF(G393="Mix",'Growth Factors'!$N$7,(IF(G393="Oil",'Growth Factors'!$E$7,'Growth Factors'!$K$7)))</f>
        <v>0.12321919048916015</v>
      </c>
      <c r="I393" s="23">
        <f>IF(G393="Mix",'Growth Factors'!$O$7,(IF(G393="Oil",'Growth Factors'!$F$7,'Growth Factors'!$L$7)))</f>
        <v>0.28844315001838977</v>
      </c>
      <c r="J393" s="23">
        <f>IF(G393="Mix",'Growth Factors'!$P$7,(IF(G393="Oil",'Growth Factors'!$G$7,'Growth Factors'!$M$7)))</f>
        <v>-5.5772089494429255E-4</v>
      </c>
      <c r="K393" s="23">
        <f>IF(G393="Mix",'Growth Factors'!$N$12,(IF(G393="Oil",'Growth Factors'!$E$12,'Growth Factors'!$K$12)))</f>
        <v>0.15067268446583987</v>
      </c>
      <c r="L393" s="23">
        <f>IF(G393="Mix",'Growth Factors'!$O$12,(IF(G393="Oil",'Growth Factors'!$F$12,'Growth Factors'!$L$12)))</f>
        <v>0.41821082914081459</v>
      </c>
      <c r="M393" s="23">
        <f>IF(G393="Mix",'Growth Factors'!$P$12,(IF(G393="Oil",'Growth Factors'!$G$12,'Growth Factors'!$M$12)))</f>
        <v>6.2059761281023675E-3</v>
      </c>
      <c r="N393" s="24" t="str">
        <f>VLOOKUP(A393,'Part 50 Counties'!$A$2:$B$34,2)</f>
        <v>No</v>
      </c>
      <c r="O393" s="25">
        <f>(IF(N393="No",0,(IF(D393="CO2",0,(VLOOKUP(F393,'Rule Reductions'!$C$2:$E$75,2,FALSE))))))</f>
        <v>0</v>
      </c>
      <c r="P393" s="25">
        <f>(IF(N393="No",0,(IF(D393="CO2",0,(VLOOKUP(F393,'Rule Reductions'!$C$2:$E$75,3,FALSE))))))</f>
        <v>0</v>
      </c>
      <c r="Q393" s="22">
        <f t="shared" si="36"/>
        <v>0</v>
      </c>
      <c r="R393" s="22">
        <f t="shared" si="37"/>
        <v>0</v>
      </c>
      <c r="S393" s="22">
        <f t="shared" si="38"/>
        <v>0</v>
      </c>
      <c r="T393" s="22">
        <f t="shared" si="39"/>
        <v>0</v>
      </c>
      <c r="U393" s="22">
        <f t="shared" si="40"/>
        <v>0</v>
      </c>
      <c r="V393" s="22">
        <f t="shared" si="41"/>
        <v>0</v>
      </c>
    </row>
    <row r="394" spans="1:22" x14ac:dyDescent="0.25">
      <c r="A394" s="1" t="s">
        <v>41</v>
      </c>
      <c r="B394" s="1" t="s">
        <v>45</v>
      </c>
      <c r="C394" s="1" t="s">
        <v>29</v>
      </c>
      <c r="D394" s="1" t="s">
        <v>23</v>
      </c>
      <c r="E394" s="3">
        <v>0</v>
      </c>
      <c r="F394" s="1" t="s">
        <v>29</v>
      </c>
      <c r="G394" s="1" t="s">
        <v>100</v>
      </c>
      <c r="H394" s="13">
        <f>IF(G394="Mix",'Growth Factors'!$N$7,(IF(G394="Oil",'Growth Factors'!$E$7,'Growth Factors'!$K$7)))</f>
        <v>0.12321919048916015</v>
      </c>
      <c r="I394" s="23">
        <f>IF(G394="Mix",'Growth Factors'!$O$7,(IF(G394="Oil",'Growth Factors'!$F$7,'Growth Factors'!$L$7)))</f>
        <v>0.28844315001838977</v>
      </c>
      <c r="J394" s="23">
        <f>IF(G394="Mix",'Growth Factors'!$P$7,(IF(G394="Oil",'Growth Factors'!$G$7,'Growth Factors'!$M$7)))</f>
        <v>-5.5772089494429255E-4</v>
      </c>
      <c r="K394" s="23">
        <f>IF(G394="Mix",'Growth Factors'!$N$12,(IF(G394="Oil",'Growth Factors'!$E$12,'Growth Factors'!$K$12)))</f>
        <v>0.15067268446583987</v>
      </c>
      <c r="L394" s="23">
        <f>IF(G394="Mix",'Growth Factors'!$O$12,(IF(G394="Oil",'Growth Factors'!$F$12,'Growth Factors'!$L$12)))</f>
        <v>0.41821082914081459</v>
      </c>
      <c r="M394" s="23">
        <f>IF(G394="Mix",'Growth Factors'!$P$12,(IF(G394="Oil",'Growth Factors'!$G$12,'Growth Factors'!$M$12)))</f>
        <v>6.2059761281023675E-3</v>
      </c>
      <c r="N394" s="24" t="str">
        <f>VLOOKUP(A394,'Part 50 Counties'!$A$2:$B$34,2)</f>
        <v>Yes</v>
      </c>
      <c r="O394" s="25">
        <f>(IF(N394="No",0,(IF(D394="CO2",0,(VLOOKUP(F394,'Rule Reductions'!$C$2:$E$75,2,FALSE))))))</f>
        <v>0</v>
      </c>
      <c r="P394" s="25">
        <f>(IF(N394="No",0,(IF(D394="CO2",0,(VLOOKUP(F394,'Rule Reductions'!$C$2:$E$75,3,FALSE))))))</f>
        <v>0</v>
      </c>
      <c r="Q394" s="22">
        <f t="shared" si="36"/>
        <v>0</v>
      </c>
      <c r="R394" s="22">
        <f t="shared" si="37"/>
        <v>0</v>
      </c>
      <c r="S394" s="22">
        <f t="shared" si="38"/>
        <v>0</v>
      </c>
      <c r="T394" s="22">
        <f t="shared" si="39"/>
        <v>0</v>
      </c>
      <c r="U394" s="22">
        <f t="shared" si="40"/>
        <v>0</v>
      </c>
      <c r="V394" s="22">
        <f t="shared" si="41"/>
        <v>0</v>
      </c>
    </row>
    <row r="395" spans="1:22" x14ac:dyDescent="0.25">
      <c r="A395" s="1" t="s">
        <v>41</v>
      </c>
      <c r="B395" s="1" t="s">
        <v>45</v>
      </c>
      <c r="C395" s="1" t="s">
        <v>29</v>
      </c>
      <c r="D395" s="1" t="s">
        <v>24</v>
      </c>
      <c r="E395" s="3">
        <v>0</v>
      </c>
      <c r="F395" s="1" t="s">
        <v>29</v>
      </c>
      <c r="G395" s="1" t="s">
        <v>100</v>
      </c>
      <c r="H395" s="13">
        <f>IF(G395="Mix",'Growth Factors'!$N$7,(IF(G395="Oil",'Growth Factors'!$E$7,'Growth Factors'!$K$7)))</f>
        <v>0.12321919048916015</v>
      </c>
      <c r="I395" s="23">
        <f>IF(G395="Mix",'Growth Factors'!$O$7,(IF(G395="Oil",'Growth Factors'!$F$7,'Growth Factors'!$L$7)))</f>
        <v>0.28844315001838977</v>
      </c>
      <c r="J395" s="23">
        <f>IF(G395="Mix",'Growth Factors'!$P$7,(IF(G395="Oil",'Growth Factors'!$G$7,'Growth Factors'!$M$7)))</f>
        <v>-5.5772089494429255E-4</v>
      </c>
      <c r="K395" s="23">
        <f>IF(G395="Mix",'Growth Factors'!$N$12,(IF(G395="Oil",'Growth Factors'!$E$12,'Growth Factors'!$K$12)))</f>
        <v>0.15067268446583987</v>
      </c>
      <c r="L395" s="23">
        <f>IF(G395="Mix",'Growth Factors'!$O$12,(IF(G395="Oil",'Growth Factors'!$F$12,'Growth Factors'!$L$12)))</f>
        <v>0.41821082914081459</v>
      </c>
      <c r="M395" s="23">
        <f>IF(G395="Mix",'Growth Factors'!$P$12,(IF(G395="Oil",'Growth Factors'!$G$12,'Growth Factors'!$M$12)))</f>
        <v>6.2059761281023675E-3</v>
      </c>
      <c r="N395" s="24" t="str">
        <f>VLOOKUP(A395,'Part 50 Counties'!$A$2:$B$34,2)</f>
        <v>Yes</v>
      </c>
      <c r="O395" s="25">
        <f>(IF(N395="No",0,(IF(D395="CO2",0,(VLOOKUP(F395,'Rule Reductions'!$C$2:$E$75,2,FALSE))))))</f>
        <v>0</v>
      </c>
      <c r="P395" s="25">
        <f>(IF(N395="No",0,(IF(D395="CO2",0,(VLOOKUP(F395,'Rule Reductions'!$C$2:$E$75,3,FALSE))))))</f>
        <v>0</v>
      </c>
      <c r="Q395" s="22">
        <f t="shared" si="36"/>
        <v>0</v>
      </c>
      <c r="R395" s="22">
        <f t="shared" si="37"/>
        <v>0</v>
      </c>
      <c r="S395" s="22">
        <f t="shared" si="38"/>
        <v>0</v>
      </c>
      <c r="T395" s="22">
        <f t="shared" si="39"/>
        <v>0</v>
      </c>
      <c r="U395" s="22">
        <f t="shared" si="40"/>
        <v>0</v>
      </c>
      <c r="V395" s="22">
        <f t="shared" si="41"/>
        <v>0</v>
      </c>
    </row>
    <row r="396" spans="1:22" x14ac:dyDescent="0.25">
      <c r="A396" s="1" t="s">
        <v>48</v>
      </c>
      <c r="B396" s="1" t="s">
        <v>45</v>
      </c>
      <c r="C396" s="1" t="s">
        <v>29</v>
      </c>
      <c r="D396" s="1" t="s">
        <v>23</v>
      </c>
      <c r="E396" s="3">
        <v>0</v>
      </c>
      <c r="F396" s="1" t="s">
        <v>29</v>
      </c>
      <c r="G396" s="1" t="s">
        <v>100</v>
      </c>
      <c r="H396" s="13">
        <f>IF(G396="Mix",'Growth Factors'!$N$7,(IF(G396="Oil",'Growth Factors'!$E$7,'Growth Factors'!$K$7)))</f>
        <v>0.12321919048916015</v>
      </c>
      <c r="I396" s="23">
        <f>IF(G396="Mix",'Growth Factors'!$O$7,(IF(G396="Oil",'Growth Factors'!$F$7,'Growth Factors'!$L$7)))</f>
        <v>0.28844315001838977</v>
      </c>
      <c r="J396" s="23">
        <f>IF(G396="Mix",'Growth Factors'!$P$7,(IF(G396="Oil",'Growth Factors'!$G$7,'Growth Factors'!$M$7)))</f>
        <v>-5.5772089494429255E-4</v>
      </c>
      <c r="K396" s="23">
        <f>IF(G396="Mix",'Growth Factors'!$N$12,(IF(G396="Oil",'Growth Factors'!$E$12,'Growth Factors'!$K$12)))</f>
        <v>0.15067268446583987</v>
      </c>
      <c r="L396" s="23">
        <f>IF(G396="Mix",'Growth Factors'!$O$12,(IF(G396="Oil",'Growth Factors'!$F$12,'Growth Factors'!$L$12)))</f>
        <v>0.41821082914081459</v>
      </c>
      <c r="M396" s="23">
        <f>IF(G396="Mix",'Growth Factors'!$P$12,(IF(G396="Oil",'Growth Factors'!$G$12,'Growth Factors'!$M$12)))</f>
        <v>6.2059761281023675E-3</v>
      </c>
      <c r="N396" s="24" t="str">
        <f>VLOOKUP(A396,'Part 50 Counties'!$A$2:$B$34,2)</f>
        <v>No</v>
      </c>
      <c r="O396" s="25">
        <f>(IF(N396="No",0,(IF(D396="CO2",0,(VLOOKUP(F396,'Rule Reductions'!$C$2:$E$75,2,FALSE))))))</f>
        <v>0</v>
      </c>
      <c r="P396" s="25">
        <f>(IF(N396="No",0,(IF(D396="CO2",0,(VLOOKUP(F396,'Rule Reductions'!$C$2:$E$75,3,FALSE))))))</f>
        <v>0</v>
      </c>
      <c r="Q396" s="22">
        <f t="shared" si="36"/>
        <v>0</v>
      </c>
      <c r="R396" s="22">
        <f t="shared" si="37"/>
        <v>0</v>
      </c>
      <c r="S396" s="22">
        <f t="shared" si="38"/>
        <v>0</v>
      </c>
      <c r="T396" s="22">
        <f t="shared" si="39"/>
        <v>0</v>
      </c>
      <c r="U396" s="22">
        <f t="shared" si="40"/>
        <v>0</v>
      </c>
      <c r="V396" s="22">
        <f t="shared" si="41"/>
        <v>0</v>
      </c>
    </row>
    <row r="397" spans="1:22" x14ac:dyDescent="0.25">
      <c r="A397" s="1" t="s">
        <v>48</v>
      </c>
      <c r="B397" s="1" t="s">
        <v>45</v>
      </c>
      <c r="C397" s="1" t="s">
        <v>29</v>
      </c>
      <c r="D397" s="1" t="s">
        <v>24</v>
      </c>
      <c r="E397" s="3">
        <v>0</v>
      </c>
      <c r="F397" s="1" t="s">
        <v>29</v>
      </c>
      <c r="G397" s="1" t="s">
        <v>100</v>
      </c>
      <c r="H397" s="13">
        <f>IF(G397="Mix",'Growth Factors'!$N$7,(IF(G397="Oil",'Growth Factors'!$E$7,'Growth Factors'!$K$7)))</f>
        <v>0.12321919048916015</v>
      </c>
      <c r="I397" s="23">
        <f>IF(G397="Mix",'Growth Factors'!$O$7,(IF(G397="Oil",'Growth Factors'!$F$7,'Growth Factors'!$L$7)))</f>
        <v>0.28844315001838977</v>
      </c>
      <c r="J397" s="23">
        <f>IF(G397="Mix",'Growth Factors'!$P$7,(IF(G397="Oil",'Growth Factors'!$G$7,'Growth Factors'!$M$7)))</f>
        <v>-5.5772089494429255E-4</v>
      </c>
      <c r="K397" s="23">
        <f>IF(G397="Mix",'Growth Factors'!$N$12,(IF(G397="Oil",'Growth Factors'!$E$12,'Growth Factors'!$K$12)))</f>
        <v>0.15067268446583987</v>
      </c>
      <c r="L397" s="23">
        <f>IF(G397="Mix",'Growth Factors'!$O$12,(IF(G397="Oil",'Growth Factors'!$F$12,'Growth Factors'!$L$12)))</f>
        <v>0.41821082914081459</v>
      </c>
      <c r="M397" s="23">
        <f>IF(G397="Mix",'Growth Factors'!$P$12,(IF(G397="Oil",'Growth Factors'!$G$12,'Growth Factors'!$M$12)))</f>
        <v>6.2059761281023675E-3</v>
      </c>
      <c r="N397" s="24" t="str">
        <f>VLOOKUP(A397,'Part 50 Counties'!$A$2:$B$34,2)</f>
        <v>No</v>
      </c>
      <c r="O397" s="25">
        <v>0.95</v>
      </c>
      <c r="P397" s="25">
        <v>0.95</v>
      </c>
      <c r="Q397" s="22">
        <f t="shared" si="36"/>
        <v>0</v>
      </c>
      <c r="R397" s="22">
        <f t="shared" si="37"/>
        <v>0</v>
      </c>
      <c r="S397" s="22">
        <f t="shared" si="38"/>
        <v>0</v>
      </c>
      <c r="T397" s="22">
        <f t="shared" si="39"/>
        <v>0</v>
      </c>
      <c r="U397" s="22">
        <f t="shared" si="40"/>
        <v>0</v>
      </c>
      <c r="V397" s="22">
        <f t="shared" si="41"/>
        <v>0</v>
      </c>
    </row>
    <row r="398" spans="1:22" x14ac:dyDescent="0.25">
      <c r="A398" s="1" t="s">
        <v>42</v>
      </c>
      <c r="B398" s="1" t="s">
        <v>45</v>
      </c>
      <c r="C398" s="1" t="s">
        <v>29</v>
      </c>
      <c r="D398" s="1" t="s">
        <v>23</v>
      </c>
      <c r="E398" s="3">
        <v>0</v>
      </c>
      <c r="F398" s="1" t="s">
        <v>29</v>
      </c>
      <c r="G398" s="1" t="s">
        <v>100</v>
      </c>
      <c r="H398" s="13">
        <f>IF(G398="Mix",'Growth Factors'!$N$7,(IF(G398="Oil",'Growth Factors'!$E$7,'Growth Factors'!$K$7)))</f>
        <v>0.12321919048916015</v>
      </c>
      <c r="I398" s="23">
        <f>IF(G398="Mix",'Growth Factors'!$O$7,(IF(G398="Oil",'Growth Factors'!$F$7,'Growth Factors'!$L$7)))</f>
        <v>0.28844315001838977</v>
      </c>
      <c r="J398" s="23">
        <f>IF(G398="Mix",'Growth Factors'!$P$7,(IF(G398="Oil",'Growth Factors'!$G$7,'Growth Factors'!$M$7)))</f>
        <v>-5.5772089494429255E-4</v>
      </c>
      <c r="K398" s="23">
        <f>IF(G398="Mix",'Growth Factors'!$N$12,(IF(G398="Oil",'Growth Factors'!$E$12,'Growth Factors'!$K$12)))</f>
        <v>0.15067268446583987</v>
      </c>
      <c r="L398" s="23">
        <f>IF(G398="Mix",'Growth Factors'!$O$12,(IF(G398="Oil",'Growth Factors'!$F$12,'Growth Factors'!$L$12)))</f>
        <v>0.41821082914081459</v>
      </c>
      <c r="M398" s="23">
        <f>IF(G398="Mix",'Growth Factors'!$P$12,(IF(G398="Oil",'Growth Factors'!$G$12,'Growth Factors'!$M$12)))</f>
        <v>6.2059761281023675E-3</v>
      </c>
      <c r="N398" s="24" t="str">
        <f>VLOOKUP(A398,'Part 50 Counties'!$A$2:$B$34,2)</f>
        <v>Yes</v>
      </c>
      <c r="O398" s="25">
        <f>(IF(N398="No",0,(IF(D398="CO2",0,(VLOOKUP(F398,'Rule Reductions'!$C$2:$E$75,2,FALSE))))))</f>
        <v>0</v>
      </c>
      <c r="P398" s="25">
        <f>(IF(N398="No",0,(IF(D398="CO2",0,(VLOOKUP(F398,'Rule Reductions'!$C$2:$E$75,3,FALSE))))))</f>
        <v>0</v>
      </c>
      <c r="Q398" s="22">
        <f t="shared" si="36"/>
        <v>0</v>
      </c>
      <c r="R398" s="22">
        <f t="shared" si="37"/>
        <v>0</v>
      </c>
      <c r="S398" s="22">
        <f t="shared" si="38"/>
        <v>0</v>
      </c>
      <c r="T398" s="22">
        <f t="shared" si="39"/>
        <v>0</v>
      </c>
      <c r="U398" s="22">
        <f t="shared" si="40"/>
        <v>0</v>
      </c>
      <c r="V398" s="22">
        <f t="shared" si="41"/>
        <v>0</v>
      </c>
    </row>
    <row r="399" spans="1:22" x14ac:dyDescent="0.25">
      <c r="A399" s="1" t="s">
        <v>42</v>
      </c>
      <c r="B399" s="1" t="s">
        <v>45</v>
      </c>
      <c r="C399" s="1" t="s">
        <v>29</v>
      </c>
      <c r="D399" s="1" t="s">
        <v>24</v>
      </c>
      <c r="E399" s="3">
        <v>0</v>
      </c>
      <c r="F399" s="1" t="s">
        <v>29</v>
      </c>
      <c r="G399" s="1" t="s">
        <v>100</v>
      </c>
      <c r="H399" s="13">
        <f>IF(G399="Mix",'Growth Factors'!$N$7,(IF(G399="Oil",'Growth Factors'!$E$7,'Growth Factors'!$K$7)))</f>
        <v>0.12321919048916015</v>
      </c>
      <c r="I399" s="23">
        <f>IF(G399="Mix",'Growth Factors'!$O$7,(IF(G399="Oil",'Growth Factors'!$F$7,'Growth Factors'!$L$7)))</f>
        <v>0.28844315001838977</v>
      </c>
      <c r="J399" s="23">
        <f>IF(G399="Mix",'Growth Factors'!$P$7,(IF(G399="Oil",'Growth Factors'!$G$7,'Growth Factors'!$M$7)))</f>
        <v>-5.5772089494429255E-4</v>
      </c>
      <c r="K399" s="23">
        <f>IF(G399="Mix",'Growth Factors'!$N$12,(IF(G399="Oil",'Growth Factors'!$E$12,'Growth Factors'!$K$12)))</f>
        <v>0.15067268446583987</v>
      </c>
      <c r="L399" s="23">
        <f>IF(G399="Mix",'Growth Factors'!$O$12,(IF(G399="Oil",'Growth Factors'!$F$12,'Growth Factors'!$L$12)))</f>
        <v>0.41821082914081459</v>
      </c>
      <c r="M399" s="23">
        <f>IF(G399="Mix",'Growth Factors'!$P$12,(IF(G399="Oil",'Growth Factors'!$G$12,'Growth Factors'!$M$12)))</f>
        <v>6.2059761281023675E-3</v>
      </c>
      <c r="N399" s="24" t="str">
        <f>VLOOKUP(A399,'Part 50 Counties'!$A$2:$B$34,2)</f>
        <v>Yes</v>
      </c>
      <c r="O399" s="25">
        <f>(IF(N399="No",0,(IF(D399="CO2",0,(VLOOKUP(F399,'Rule Reductions'!$C$2:$E$75,2,FALSE))))))</f>
        <v>0</v>
      </c>
      <c r="P399" s="25">
        <f>(IF(N399="No",0,(IF(D399="CO2",0,(VLOOKUP(F399,'Rule Reductions'!$C$2:$E$75,3,FALSE))))))</f>
        <v>0</v>
      </c>
      <c r="Q399" s="22">
        <f t="shared" si="36"/>
        <v>0</v>
      </c>
      <c r="R399" s="22">
        <f t="shared" si="37"/>
        <v>0</v>
      </c>
      <c r="S399" s="22">
        <f t="shared" si="38"/>
        <v>0</v>
      </c>
      <c r="T399" s="22">
        <f t="shared" si="39"/>
        <v>0</v>
      </c>
      <c r="U399" s="22">
        <f t="shared" si="40"/>
        <v>0</v>
      </c>
      <c r="V399" s="22">
        <f t="shared" si="41"/>
        <v>0</v>
      </c>
    </row>
    <row r="400" spans="1:22" x14ac:dyDescent="0.25">
      <c r="A400" s="1" t="s">
        <v>43</v>
      </c>
      <c r="B400" s="1" t="s">
        <v>45</v>
      </c>
      <c r="C400" s="1" t="s">
        <v>29</v>
      </c>
      <c r="D400" s="1" t="s">
        <v>23</v>
      </c>
      <c r="E400" s="3">
        <v>0</v>
      </c>
      <c r="F400" s="1" t="s">
        <v>29</v>
      </c>
      <c r="G400" s="1" t="s">
        <v>100</v>
      </c>
      <c r="H400" s="13">
        <f>IF(G400="Mix",'Growth Factors'!$N$7,(IF(G400="Oil",'Growth Factors'!$E$7,'Growth Factors'!$K$7)))</f>
        <v>0.12321919048916015</v>
      </c>
      <c r="I400" s="23">
        <f>IF(G400="Mix",'Growth Factors'!$O$7,(IF(G400="Oil",'Growth Factors'!$F$7,'Growth Factors'!$L$7)))</f>
        <v>0.28844315001838977</v>
      </c>
      <c r="J400" s="23">
        <f>IF(G400="Mix",'Growth Factors'!$P$7,(IF(G400="Oil",'Growth Factors'!$G$7,'Growth Factors'!$M$7)))</f>
        <v>-5.5772089494429255E-4</v>
      </c>
      <c r="K400" s="23">
        <f>IF(G400="Mix",'Growth Factors'!$N$12,(IF(G400="Oil",'Growth Factors'!$E$12,'Growth Factors'!$K$12)))</f>
        <v>0.15067268446583987</v>
      </c>
      <c r="L400" s="23">
        <f>IF(G400="Mix",'Growth Factors'!$O$12,(IF(G400="Oil",'Growth Factors'!$F$12,'Growth Factors'!$L$12)))</f>
        <v>0.41821082914081459</v>
      </c>
      <c r="M400" s="23">
        <f>IF(G400="Mix",'Growth Factors'!$P$12,(IF(G400="Oil",'Growth Factors'!$G$12,'Growth Factors'!$M$12)))</f>
        <v>6.2059761281023675E-3</v>
      </c>
      <c r="N400" s="24" t="str">
        <f>VLOOKUP(A400,'Part 50 Counties'!$A$2:$B$34,2)</f>
        <v>No</v>
      </c>
      <c r="O400" s="25">
        <f>(IF(N400="No",0,(IF(D400="CO2",0,(VLOOKUP(F400,'Rule Reductions'!$C$2:$E$75,2,FALSE))))))</f>
        <v>0</v>
      </c>
      <c r="P400" s="25">
        <f>(IF(N400="No",0,(IF(D400="CO2",0,(VLOOKUP(F400,'Rule Reductions'!$C$2:$E$75,3,FALSE))))))</f>
        <v>0</v>
      </c>
      <c r="Q400" s="22">
        <f t="shared" si="36"/>
        <v>0</v>
      </c>
      <c r="R400" s="22">
        <f t="shared" si="37"/>
        <v>0</v>
      </c>
      <c r="S400" s="22">
        <f t="shared" si="38"/>
        <v>0</v>
      </c>
      <c r="T400" s="22">
        <f t="shared" si="39"/>
        <v>0</v>
      </c>
      <c r="U400" s="22">
        <f t="shared" si="40"/>
        <v>0</v>
      </c>
      <c r="V400" s="22">
        <f t="shared" si="41"/>
        <v>0</v>
      </c>
    </row>
    <row r="401" spans="1:22" x14ac:dyDescent="0.25">
      <c r="A401" s="1" t="s">
        <v>43</v>
      </c>
      <c r="B401" s="1" t="s">
        <v>45</v>
      </c>
      <c r="C401" s="1" t="s">
        <v>29</v>
      </c>
      <c r="D401" s="1" t="s">
        <v>24</v>
      </c>
      <c r="E401" s="3">
        <v>0</v>
      </c>
      <c r="F401" s="1" t="s">
        <v>29</v>
      </c>
      <c r="G401" s="1" t="s">
        <v>100</v>
      </c>
      <c r="H401" s="13">
        <f>IF(G401="Mix",'Growth Factors'!$N$7,(IF(G401="Oil",'Growth Factors'!$E$7,'Growth Factors'!$K$7)))</f>
        <v>0.12321919048916015</v>
      </c>
      <c r="I401" s="23">
        <f>IF(G401="Mix",'Growth Factors'!$O$7,(IF(G401="Oil",'Growth Factors'!$F$7,'Growth Factors'!$L$7)))</f>
        <v>0.28844315001838977</v>
      </c>
      <c r="J401" s="23">
        <f>IF(G401="Mix",'Growth Factors'!$P$7,(IF(G401="Oil",'Growth Factors'!$G$7,'Growth Factors'!$M$7)))</f>
        <v>-5.5772089494429255E-4</v>
      </c>
      <c r="K401" s="23">
        <f>IF(G401="Mix",'Growth Factors'!$N$12,(IF(G401="Oil",'Growth Factors'!$E$12,'Growth Factors'!$K$12)))</f>
        <v>0.15067268446583987</v>
      </c>
      <c r="L401" s="23">
        <f>IF(G401="Mix",'Growth Factors'!$O$12,(IF(G401="Oil",'Growth Factors'!$F$12,'Growth Factors'!$L$12)))</f>
        <v>0.41821082914081459</v>
      </c>
      <c r="M401" s="23">
        <f>IF(G401="Mix",'Growth Factors'!$P$12,(IF(G401="Oil",'Growth Factors'!$G$12,'Growth Factors'!$M$12)))</f>
        <v>6.2059761281023675E-3</v>
      </c>
      <c r="N401" s="24" t="str">
        <f>VLOOKUP(A401,'Part 50 Counties'!$A$2:$B$34,2)</f>
        <v>No</v>
      </c>
      <c r="O401" s="25">
        <f>(IF(N401="No",0,(IF(D401="CO2",0,(VLOOKUP(F401,'Rule Reductions'!$C$2:$E$75,2,FALSE))))))</f>
        <v>0</v>
      </c>
      <c r="P401" s="25">
        <f>(IF(N401="No",0,(IF(D401="CO2",0,(VLOOKUP(F401,'Rule Reductions'!$C$2:$E$75,3,FALSE))))))</f>
        <v>0</v>
      </c>
      <c r="Q401" s="22">
        <f t="shared" si="36"/>
        <v>0</v>
      </c>
      <c r="R401" s="22">
        <f t="shared" si="37"/>
        <v>0</v>
      </c>
      <c r="S401" s="22">
        <f t="shared" si="38"/>
        <v>0</v>
      </c>
      <c r="T401" s="22">
        <f t="shared" si="39"/>
        <v>0</v>
      </c>
      <c r="U401" s="22">
        <f t="shared" si="40"/>
        <v>0</v>
      </c>
      <c r="V401" s="22">
        <f t="shared" si="41"/>
        <v>0</v>
      </c>
    </row>
    <row r="402" spans="1:22" x14ac:dyDescent="0.25">
      <c r="A402" s="1" t="s">
        <v>22</v>
      </c>
      <c r="B402" s="1" t="s">
        <v>45</v>
      </c>
      <c r="C402" s="1" t="s">
        <v>29</v>
      </c>
      <c r="D402" s="1" t="s">
        <v>23</v>
      </c>
      <c r="E402" s="3">
        <v>0</v>
      </c>
      <c r="F402" s="1" t="s">
        <v>29</v>
      </c>
      <c r="G402" s="1" t="s">
        <v>100</v>
      </c>
      <c r="H402" s="13">
        <f>IF(G402="Mix",'Growth Factors'!$N$7,(IF(G402="Oil",'Growth Factors'!$E$7,'Growth Factors'!$K$7)))</f>
        <v>0.12321919048916015</v>
      </c>
      <c r="I402" s="23">
        <f>IF(G402="Mix",'Growth Factors'!$O$7,(IF(G402="Oil",'Growth Factors'!$F$7,'Growth Factors'!$L$7)))</f>
        <v>0.28844315001838977</v>
      </c>
      <c r="J402" s="23">
        <f>IF(G402="Mix",'Growth Factors'!$P$7,(IF(G402="Oil",'Growth Factors'!$G$7,'Growth Factors'!$M$7)))</f>
        <v>-5.5772089494429255E-4</v>
      </c>
      <c r="K402" s="23">
        <f>IF(G402="Mix",'Growth Factors'!$N$12,(IF(G402="Oil",'Growth Factors'!$E$12,'Growth Factors'!$K$12)))</f>
        <v>0.15067268446583987</v>
      </c>
      <c r="L402" s="23">
        <f>IF(G402="Mix",'Growth Factors'!$O$12,(IF(G402="Oil",'Growth Factors'!$F$12,'Growth Factors'!$L$12)))</f>
        <v>0.41821082914081459</v>
      </c>
      <c r="M402" s="23">
        <f>IF(G402="Mix",'Growth Factors'!$P$12,(IF(G402="Oil",'Growth Factors'!$G$12,'Growth Factors'!$M$12)))</f>
        <v>6.2059761281023675E-3</v>
      </c>
      <c r="N402" s="24" t="str">
        <f>VLOOKUP(A402,'Part 50 Counties'!$A$2:$B$34,2)</f>
        <v>Yes</v>
      </c>
      <c r="O402" s="25">
        <f>(IF(N402="No",0,(IF(D402="CO2",0,(VLOOKUP(F402,'Rule Reductions'!$C$2:$E$75,2,FALSE))))))</f>
        <v>0</v>
      </c>
      <c r="P402" s="25">
        <f>(IF(N402="No",0,(IF(D402="CO2",0,(VLOOKUP(F402,'Rule Reductions'!$C$2:$E$75,3,FALSE))))))</f>
        <v>0</v>
      </c>
      <c r="Q402" s="22">
        <f t="shared" si="36"/>
        <v>0</v>
      </c>
      <c r="R402" s="22">
        <f t="shared" si="37"/>
        <v>0</v>
      </c>
      <c r="S402" s="22">
        <f t="shared" si="38"/>
        <v>0</v>
      </c>
      <c r="T402" s="22">
        <f t="shared" si="39"/>
        <v>0</v>
      </c>
      <c r="U402" s="22">
        <f t="shared" si="40"/>
        <v>0</v>
      </c>
      <c r="V402" s="22">
        <f t="shared" si="41"/>
        <v>0</v>
      </c>
    </row>
    <row r="403" spans="1:22" x14ac:dyDescent="0.25">
      <c r="A403" s="1" t="s">
        <v>22</v>
      </c>
      <c r="B403" s="1" t="s">
        <v>45</v>
      </c>
      <c r="C403" s="1" t="s">
        <v>29</v>
      </c>
      <c r="D403" s="1" t="s">
        <v>24</v>
      </c>
      <c r="E403" s="3">
        <v>0</v>
      </c>
      <c r="F403" s="1" t="s">
        <v>29</v>
      </c>
      <c r="G403" s="1" t="s">
        <v>100</v>
      </c>
      <c r="H403" s="13">
        <f>IF(G403="Mix",'Growth Factors'!$N$7,(IF(G403="Oil",'Growth Factors'!$E$7,'Growth Factors'!$K$7)))</f>
        <v>0.12321919048916015</v>
      </c>
      <c r="I403" s="23">
        <f>IF(G403="Mix",'Growth Factors'!$O$7,(IF(G403="Oil",'Growth Factors'!$F$7,'Growth Factors'!$L$7)))</f>
        <v>0.28844315001838977</v>
      </c>
      <c r="J403" s="23">
        <f>IF(G403="Mix",'Growth Factors'!$P$7,(IF(G403="Oil",'Growth Factors'!$G$7,'Growth Factors'!$M$7)))</f>
        <v>-5.5772089494429255E-4</v>
      </c>
      <c r="K403" s="23">
        <f>IF(G403="Mix",'Growth Factors'!$N$12,(IF(G403="Oil",'Growth Factors'!$E$12,'Growth Factors'!$K$12)))</f>
        <v>0.15067268446583987</v>
      </c>
      <c r="L403" s="23">
        <f>IF(G403="Mix",'Growth Factors'!$O$12,(IF(G403="Oil",'Growth Factors'!$F$12,'Growth Factors'!$L$12)))</f>
        <v>0.41821082914081459</v>
      </c>
      <c r="M403" s="23">
        <f>IF(G403="Mix",'Growth Factors'!$P$12,(IF(G403="Oil",'Growth Factors'!$G$12,'Growth Factors'!$M$12)))</f>
        <v>6.2059761281023675E-3</v>
      </c>
      <c r="N403" s="24" t="str">
        <f>VLOOKUP(A403,'Part 50 Counties'!$A$2:$B$34,2)</f>
        <v>Yes</v>
      </c>
      <c r="O403" s="25">
        <f>(IF(N403="No",0,(IF(D403="CO2",0,(VLOOKUP(F403,'Rule Reductions'!$C$2:$E$75,2,FALSE))))))</f>
        <v>0</v>
      </c>
      <c r="P403" s="25">
        <f>(IF(N403="No",0,(IF(D403="CO2",0,(VLOOKUP(F403,'Rule Reductions'!$C$2:$E$75,3,FALSE))))))</f>
        <v>0</v>
      </c>
      <c r="Q403" s="22">
        <f t="shared" si="36"/>
        <v>0</v>
      </c>
      <c r="R403" s="22">
        <f t="shared" si="37"/>
        <v>0</v>
      </c>
      <c r="S403" s="22">
        <f t="shared" si="38"/>
        <v>0</v>
      </c>
      <c r="T403" s="22">
        <f t="shared" si="39"/>
        <v>0</v>
      </c>
      <c r="U403" s="22">
        <f t="shared" si="40"/>
        <v>0</v>
      </c>
      <c r="V403" s="22">
        <f t="shared" si="41"/>
        <v>0</v>
      </c>
    </row>
    <row r="404" spans="1:22" x14ac:dyDescent="0.25">
      <c r="A404" s="1" t="s">
        <v>44</v>
      </c>
      <c r="B404" s="1" t="s">
        <v>45</v>
      </c>
      <c r="C404" s="1" t="s">
        <v>29</v>
      </c>
      <c r="D404" s="1" t="s">
        <v>23</v>
      </c>
      <c r="E404" s="3">
        <v>0</v>
      </c>
      <c r="F404" s="1" t="s">
        <v>29</v>
      </c>
      <c r="G404" s="1" t="s">
        <v>100</v>
      </c>
      <c r="H404" s="13">
        <f>IF(G404="Mix",'Growth Factors'!$N$7,(IF(G404="Oil",'Growth Factors'!$E$7,'Growth Factors'!$K$7)))</f>
        <v>0.12321919048916015</v>
      </c>
      <c r="I404" s="23">
        <f>IF(G404="Mix",'Growth Factors'!$O$7,(IF(G404="Oil",'Growth Factors'!$F$7,'Growth Factors'!$L$7)))</f>
        <v>0.28844315001838977</v>
      </c>
      <c r="J404" s="23">
        <f>IF(G404="Mix",'Growth Factors'!$P$7,(IF(G404="Oil",'Growth Factors'!$G$7,'Growth Factors'!$M$7)))</f>
        <v>-5.5772089494429255E-4</v>
      </c>
      <c r="K404" s="23">
        <f>IF(G404="Mix",'Growth Factors'!$N$12,(IF(G404="Oil",'Growth Factors'!$E$12,'Growth Factors'!$K$12)))</f>
        <v>0.15067268446583987</v>
      </c>
      <c r="L404" s="23">
        <f>IF(G404="Mix",'Growth Factors'!$O$12,(IF(G404="Oil",'Growth Factors'!$F$12,'Growth Factors'!$L$12)))</f>
        <v>0.41821082914081459</v>
      </c>
      <c r="M404" s="23">
        <f>IF(G404="Mix",'Growth Factors'!$P$12,(IF(G404="Oil",'Growth Factors'!$G$12,'Growth Factors'!$M$12)))</f>
        <v>6.2059761281023675E-3</v>
      </c>
      <c r="N404" s="24" t="str">
        <f>VLOOKUP(A404,'Part 50 Counties'!$A$2:$B$34,2)</f>
        <v>Yes</v>
      </c>
      <c r="O404" s="25">
        <f>(IF(N404="No",0,(IF(D404="CO2",0,(VLOOKUP(F404,'Rule Reductions'!$C$2:$E$75,2,FALSE))))))</f>
        <v>0</v>
      </c>
      <c r="P404" s="25">
        <f>(IF(N404="No",0,(IF(D404="CO2",0,(VLOOKUP(F404,'Rule Reductions'!$C$2:$E$75,3,FALSE))))))</f>
        <v>0</v>
      </c>
      <c r="Q404" s="22">
        <f t="shared" si="36"/>
        <v>0</v>
      </c>
      <c r="R404" s="22">
        <f t="shared" si="37"/>
        <v>0</v>
      </c>
      <c r="S404" s="22">
        <f t="shared" si="38"/>
        <v>0</v>
      </c>
      <c r="T404" s="22">
        <f t="shared" si="39"/>
        <v>0</v>
      </c>
      <c r="U404" s="22">
        <f t="shared" si="40"/>
        <v>0</v>
      </c>
      <c r="V404" s="22">
        <f t="shared" si="41"/>
        <v>0</v>
      </c>
    </row>
    <row r="405" spans="1:22" x14ac:dyDescent="0.25">
      <c r="A405" s="1" t="s">
        <v>44</v>
      </c>
      <c r="B405" s="1" t="s">
        <v>45</v>
      </c>
      <c r="C405" s="1" t="s">
        <v>29</v>
      </c>
      <c r="D405" s="1" t="s">
        <v>24</v>
      </c>
      <c r="E405" s="3">
        <v>0</v>
      </c>
      <c r="F405" s="1" t="s">
        <v>29</v>
      </c>
      <c r="G405" s="1" t="s">
        <v>100</v>
      </c>
      <c r="H405" s="13">
        <f>IF(G405="Mix",'Growth Factors'!$N$7,(IF(G405="Oil",'Growth Factors'!$E$7,'Growth Factors'!$K$7)))</f>
        <v>0.12321919048916015</v>
      </c>
      <c r="I405" s="23">
        <f>IF(G405="Mix",'Growth Factors'!$O$7,(IF(G405="Oil",'Growth Factors'!$F$7,'Growth Factors'!$L$7)))</f>
        <v>0.28844315001838977</v>
      </c>
      <c r="J405" s="23">
        <f>IF(G405="Mix",'Growth Factors'!$P$7,(IF(G405="Oil",'Growth Factors'!$G$7,'Growth Factors'!$M$7)))</f>
        <v>-5.5772089494429255E-4</v>
      </c>
      <c r="K405" s="23">
        <f>IF(G405="Mix",'Growth Factors'!$N$12,(IF(G405="Oil",'Growth Factors'!$E$12,'Growth Factors'!$K$12)))</f>
        <v>0.15067268446583987</v>
      </c>
      <c r="L405" s="23">
        <f>IF(G405="Mix",'Growth Factors'!$O$12,(IF(G405="Oil",'Growth Factors'!$F$12,'Growth Factors'!$L$12)))</f>
        <v>0.41821082914081459</v>
      </c>
      <c r="M405" s="23">
        <f>IF(G405="Mix",'Growth Factors'!$P$12,(IF(G405="Oil",'Growth Factors'!$G$12,'Growth Factors'!$M$12)))</f>
        <v>6.2059761281023675E-3</v>
      </c>
      <c r="N405" s="24" t="str">
        <f>VLOOKUP(A405,'Part 50 Counties'!$A$2:$B$34,2)</f>
        <v>Yes</v>
      </c>
      <c r="O405" s="25">
        <f>(IF(N405="No",0,(IF(D405="CO2",0,(VLOOKUP(F405,'Rule Reductions'!$C$2:$E$75,2,FALSE))))))</f>
        <v>0</v>
      </c>
      <c r="P405" s="25">
        <f>(IF(N405="No",0,(IF(D405="CO2",0,(VLOOKUP(F405,'Rule Reductions'!$C$2:$E$75,3,FALSE))))))</f>
        <v>0</v>
      </c>
      <c r="Q405" s="22">
        <f t="shared" si="36"/>
        <v>0</v>
      </c>
      <c r="R405" s="22">
        <f t="shared" si="37"/>
        <v>0</v>
      </c>
      <c r="S405" s="22">
        <f t="shared" si="38"/>
        <v>0</v>
      </c>
      <c r="T405" s="22">
        <f t="shared" si="39"/>
        <v>0</v>
      </c>
      <c r="U405" s="22">
        <f t="shared" si="40"/>
        <v>0</v>
      </c>
      <c r="V405" s="22">
        <f t="shared" si="41"/>
        <v>0</v>
      </c>
    </row>
    <row r="406" spans="1:22" x14ac:dyDescent="0.25">
      <c r="A406" s="1" t="s">
        <v>49</v>
      </c>
      <c r="B406" s="1" t="s">
        <v>45</v>
      </c>
      <c r="C406" s="1" t="s">
        <v>29</v>
      </c>
      <c r="D406" s="1" t="s">
        <v>23</v>
      </c>
      <c r="E406" s="3">
        <v>0</v>
      </c>
      <c r="F406" s="1" t="s">
        <v>29</v>
      </c>
      <c r="G406" s="1" t="s">
        <v>100</v>
      </c>
      <c r="H406" s="13">
        <f>IF(G406="Mix",'Growth Factors'!$N$7,(IF(G406="Oil",'Growth Factors'!$E$7,'Growth Factors'!$K$7)))</f>
        <v>0.12321919048916015</v>
      </c>
      <c r="I406" s="23">
        <f>IF(G406="Mix",'Growth Factors'!$O$7,(IF(G406="Oil",'Growth Factors'!$F$7,'Growth Factors'!$L$7)))</f>
        <v>0.28844315001838977</v>
      </c>
      <c r="J406" s="23">
        <f>IF(G406="Mix",'Growth Factors'!$P$7,(IF(G406="Oil",'Growth Factors'!$G$7,'Growth Factors'!$M$7)))</f>
        <v>-5.5772089494429255E-4</v>
      </c>
      <c r="K406" s="23">
        <f>IF(G406="Mix",'Growth Factors'!$N$12,(IF(G406="Oil",'Growth Factors'!$E$12,'Growth Factors'!$K$12)))</f>
        <v>0.15067268446583987</v>
      </c>
      <c r="L406" s="23">
        <f>IF(G406="Mix",'Growth Factors'!$O$12,(IF(G406="Oil",'Growth Factors'!$F$12,'Growth Factors'!$L$12)))</f>
        <v>0.41821082914081459</v>
      </c>
      <c r="M406" s="23">
        <f>IF(G406="Mix",'Growth Factors'!$P$12,(IF(G406="Oil",'Growth Factors'!$G$12,'Growth Factors'!$M$12)))</f>
        <v>6.2059761281023675E-3</v>
      </c>
      <c r="N406" s="24" t="str">
        <f>VLOOKUP(A406,'Part 50 Counties'!$A$2:$B$34,2)</f>
        <v>No</v>
      </c>
      <c r="O406" s="25">
        <f>(IF(N406="No",0,(IF(D406="CO2",0,(VLOOKUP(F406,'Rule Reductions'!$C$2:$E$75,2,FALSE))))))</f>
        <v>0</v>
      </c>
      <c r="P406" s="25">
        <f>(IF(N406="No",0,(IF(D406="CO2",0,(VLOOKUP(F406,'Rule Reductions'!$C$2:$E$75,3,FALSE))))))</f>
        <v>0</v>
      </c>
      <c r="Q406" s="22">
        <f t="shared" si="36"/>
        <v>0</v>
      </c>
      <c r="R406" s="22">
        <f t="shared" si="37"/>
        <v>0</v>
      </c>
      <c r="S406" s="22">
        <f t="shared" si="38"/>
        <v>0</v>
      </c>
      <c r="T406" s="22">
        <f t="shared" si="39"/>
        <v>0</v>
      </c>
      <c r="U406" s="22">
        <f t="shared" si="40"/>
        <v>0</v>
      </c>
      <c r="V406" s="22">
        <f t="shared" si="41"/>
        <v>0</v>
      </c>
    </row>
    <row r="407" spans="1:22" x14ac:dyDescent="0.25">
      <c r="A407" s="1" t="s">
        <v>49</v>
      </c>
      <c r="B407" s="1" t="s">
        <v>45</v>
      </c>
      <c r="C407" s="1" t="s">
        <v>29</v>
      </c>
      <c r="D407" s="1" t="s">
        <v>24</v>
      </c>
      <c r="E407" s="3">
        <v>0</v>
      </c>
      <c r="F407" s="1" t="s">
        <v>29</v>
      </c>
      <c r="G407" s="1" t="s">
        <v>100</v>
      </c>
      <c r="H407" s="13">
        <f>IF(G407="Mix",'Growth Factors'!$N$7,(IF(G407="Oil",'Growth Factors'!$E$7,'Growth Factors'!$K$7)))</f>
        <v>0.12321919048916015</v>
      </c>
      <c r="I407" s="23">
        <f>IF(G407="Mix",'Growth Factors'!$O$7,(IF(G407="Oil",'Growth Factors'!$F$7,'Growth Factors'!$L$7)))</f>
        <v>0.28844315001838977</v>
      </c>
      <c r="J407" s="23">
        <f>IF(G407="Mix",'Growth Factors'!$P$7,(IF(G407="Oil",'Growth Factors'!$G$7,'Growth Factors'!$M$7)))</f>
        <v>-5.5772089494429255E-4</v>
      </c>
      <c r="K407" s="23">
        <f>IF(G407="Mix",'Growth Factors'!$N$12,(IF(G407="Oil",'Growth Factors'!$E$12,'Growth Factors'!$K$12)))</f>
        <v>0.15067268446583987</v>
      </c>
      <c r="L407" s="23">
        <f>IF(G407="Mix",'Growth Factors'!$O$12,(IF(G407="Oil",'Growth Factors'!$F$12,'Growth Factors'!$L$12)))</f>
        <v>0.41821082914081459</v>
      </c>
      <c r="M407" s="23">
        <f>IF(G407="Mix",'Growth Factors'!$P$12,(IF(G407="Oil",'Growth Factors'!$G$12,'Growth Factors'!$M$12)))</f>
        <v>6.2059761281023675E-3</v>
      </c>
      <c r="N407" s="24" t="str">
        <f>VLOOKUP(A407,'Part 50 Counties'!$A$2:$B$34,2)</f>
        <v>No</v>
      </c>
      <c r="O407" s="25">
        <f>(IF(N407="No",0,(IF(D407="CO2",0,(VLOOKUP(F407,'Rule Reductions'!$C$2:$E$75,2,FALSE))))))</f>
        <v>0</v>
      </c>
      <c r="P407" s="25">
        <f>(IF(N407="No",0,(IF(D407="CO2",0,(VLOOKUP(F407,'Rule Reductions'!$C$2:$E$75,3,FALSE))))))</f>
        <v>0</v>
      </c>
      <c r="Q407" s="22">
        <f t="shared" si="36"/>
        <v>0</v>
      </c>
      <c r="R407" s="22">
        <f t="shared" si="37"/>
        <v>0</v>
      </c>
      <c r="S407" s="22">
        <f t="shared" si="38"/>
        <v>0</v>
      </c>
      <c r="T407" s="22">
        <f t="shared" si="39"/>
        <v>0</v>
      </c>
      <c r="U407" s="22">
        <f t="shared" si="40"/>
        <v>0</v>
      </c>
      <c r="V407" s="22">
        <f t="shared" si="41"/>
        <v>0</v>
      </c>
    </row>
    <row r="408" spans="1:22" x14ac:dyDescent="0.25">
      <c r="A408" s="1" t="s">
        <v>39</v>
      </c>
      <c r="B408" s="1" t="s">
        <v>16</v>
      </c>
      <c r="C408" s="1" t="s">
        <v>27</v>
      </c>
      <c r="D408" s="1" t="s">
        <v>23</v>
      </c>
      <c r="E408" s="2">
        <v>38.729999999999997</v>
      </c>
      <c r="F408" s="1" t="s">
        <v>13</v>
      </c>
      <c r="G408" s="1" t="s">
        <v>100</v>
      </c>
      <c r="H408" s="13">
        <f>IF(G408="Mix",'Growth Factors'!$N$7,(IF(G408="Oil",'Growth Factors'!$E$7,'Growth Factors'!$K$7)))</f>
        <v>0.12321919048916015</v>
      </c>
      <c r="I408" s="23">
        <f>IF(G408="Mix",'Growth Factors'!$O$7,(IF(G408="Oil",'Growth Factors'!$F$7,'Growth Factors'!$L$7)))</f>
        <v>0.28844315001838977</v>
      </c>
      <c r="J408" s="23">
        <f>IF(G408="Mix",'Growth Factors'!$P$7,(IF(G408="Oil",'Growth Factors'!$G$7,'Growth Factors'!$M$7)))</f>
        <v>-5.5772089494429255E-4</v>
      </c>
      <c r="K408" s="23">
        <f>IF(G408="Mix",'Growth Factors'!$N$12,(IF(G408="Oil",'Growth Factors'!$E$12,'Growth Factors'!$K$12)))</f>
        <v>0.15067268446583987</v>
      </c>
      <c r="L408" s="23">
        <f>IF(G408="Mix",'Growth Factors'!$O$12,(IF(G408="Oil",'Growth Factors'!$F$12,'Growth Factors'!$L$12)))</f>
        <v>0.41821082914081459</v>
      </c>
      <c r="M408" s="23">
        <f>IF(G408="Mix",'Growth Factors'!$P$12,(IF(G408="Oil",'Growth Factors'!$G$12,'Growth Factors'!$M$12)))</f>
        <v>6.2059761281023675E-3</v>
      </c>
      <c r="N408" s="24" t="str">
        <f>VLOOKUP(A408,'Part 50 Counties'!$A$2:$B$34,2)</f>
        <v>Yes</v>
      </c>
      <c r="O408" s="25">
        <f>(IF(N408="No",0,(IF(D408="CO2",0,(VLOOKUP(F408,'Rule Reductions'!$C$2:$E$75,2,FALSE))))))</f>
        <v>0.8</v>
      </c>
      <c r="P408" s="25">
        <f>(IF(N408="No",0,(IF(D408="CO2",0,(VLOOKUP(F408,'Rule Reductions'!$C$2:$E$75,3,FALSE))))))</f>
        <v>0.90578983189522233</v>
      </c>
      <c r="Q408" s="4">
        <f t="shared" si="36"/>
        <v>8.7004558495290318</v>
      </c>
      <c r="R408" s="22">
        <f t="shared" si="37"/>
        <v>9.9802806400424444</v>
      </c>
      <c r="S408" s="22">
        <f t="shared" si="38"/>
        <v>7.741679893947758</v>
      </c>
      <c r="T408" s="4">
        <f t="shared" si="39"/>
        <v>4.1985282463469824</v>
      </c>
      <c r="U408" s="22">
        <f t="shared" si="40"/>
        <v>5.1747106764657476</v>
      </c>
      <c r="V408" s="22">
        <f t="shared" si="41"/>
        <v>3.6714039269804104</v>
      </c>
    </row>
    <row r="409" spans="1:22" x14ac:dyDescent="0.25">
      <c r="A409" s="1" t="s">
        <v>39</v>
      </c>
      <c r="B409" s="1" t="s">
        <v>16</v>
      </c>
      <c r="C409" s="1" t="s">
        <v>27</v>
      </c>
      <c r="D409" s="1" t="s">
        <v>24</v>
      </c>
      <c r="E409" s="4">
        <v>0.2</v>
      </c>
      <c r="F409" s="1" t="s">
        <v>13</v>
      </c>
      <c r="G409" s="1" t="s">
        <v>100</v>
      </c>
      <c r="H409" s="13">
        <f>IF(G409="Mix",'Growth Factors'!$N$7,(IF(G409="Oil",'Growth Factors'!$E$7,'Growth Factors'!$K$7)))</f>
        <v>0.12321919048916015</v>
      </c>
      <c r="I409" s="23">
        <f>IF(G409="Mix",'Growth Factors'!$O$7,(IF(G409="Oil",'Growth Factors'!$F$7,'Growth Factors'!$L$7)))</f>
        <v>0.28844315001838977</v>
      </c>
      <c r="J409" s="23">
        <f>IF(G409="Mix",'Growth Factors'!$P$7,(IF(G409="Oil",'Growth Factors'!$G$7,'Growth Factors'!$M$7)))</f>
        <v>-5.5772089494429255E-4</v>
      </c>
      <c r="K409" s="23">
        <f>IF(G409="Mix",'Growth Factors'!$N$12,(IF(G409="Oil",'Growth Factors'!$E$12,'Growth Factors'!$K$12)))</f>
        <v>0.15067268446583987</v>
      </c>
      <c r="L409" s="23">
        <f>IF(G409="Mix",'Growth Factors'!$O$12,(IF(G409="Oil",'Growth Factors'!$F$12,'Growth Factors'!$L$12)))</f>
        <v>0.41821082914081459</v>
      </c>
      <c r="M409" s="23">
        <f>IF(G409="Mix",'Growth Factors'!$P$12,(IF(G409="Oil",'Growth Factors'!$G$12,'Growth Factors'!$M$12)))</f>
        <v>6.2059761281023675E-3</v>
      </c>
      <c r="N409" s="24" t="str">
        <f>VLOOKUP(A409,'Part 50 Counties'!$A$2:$B$34,2)</f>
        <v>Yes</v>
      </c>
      <c r="O409" s="25">
        <f>(IF(N409="No",0,(IF(D409="CO2",0,(VLOOKUP(F409,'Rule Reductions'!$C$2:$E$75,2,FALSE))))))</f>
        <v>0</v>
      </c>
      <c r="P409" s="25">
        <f>(IF(N409="No",0,(IF(D409="CO2",0,(VLOOKUP(F409,'Rule Reductions'!$C$2:$E$75,3,FALSE))))))</f>
        <v>0</v>
      </c>
      <c r="Q409" s="22">
        <f t="shared" si="36"/>
        <v>0.22464383809783206</v>
      </c>
      <c r="R409" s="22">
        <f t="shared" si="37"/>
        <v>0.25768863000367798</v>
      </c>
      <c r="S409" s="22">
        <f t="shared" si="38"/>
        <v>0.19988845582101114</v>
      </c>
      <c r="T409" s="22">
        <f t="shared" si="39"/>
        <v>0.23013453689316798</v>
      </c>
      <c r="U409" s="22">
        <f t="shared" si="40"/>
        <v>0.28364216582816293</v>
      </c>
      <c r="V409" s="22">
        <f t="shared" si="41"/>
        <v>0.20124119522562048</v>
      </c>
    </row>
    <row r="410" spans="1:22" x14ac:dyDescent="0.25">
      <c r="A410" s="1" t="s">
        <v>39</v>
      </c>
      <c r="B410" s="1" t="s">
        <v>45</v>
      </c>
      <c r="C410" s="1" t="s">
        <v>27</v>
      </c>
      <c r="D410" s="1" t="s">
        <v>23</v>
      </c>
      <c r="E410" s="6">
        <v>5.23118802998974</v>
      </c>
      <c r="F410" s="1" t="s">
        <v>13</v>
      </c>
      <c r="G410" s="1" t="s">
        <v>100</v>
      </c>
      <c r="H410" s="13">
        <f>IF(G410="Mix",'Growth Factors'!$N$7,(IF(G410="Oil",'Growth Factors'!$E$7,'Growth Factors'!$K$7)))</f>
        <v>0.12321919048916015</v>
      </c>
      <c r="I410" s="23">
        <f>IF(G410="Mix",'Growth Factors'!$O$7,(IF(G410="Oil",'Growth Factors'!$F$7,'Growth Factors'!$L$7)))</f>
        <v>0.28844315001838977</v>
      </c>
      <c r="J410" s="23">
        <f>IF(G410="Mix",'Growth Factors'!$P$7,(IF(G410="Oil",'Growth Factors'!$G$7,'Growth Factors'!$M$7)))</f>
        <v>-5.5772089494429255E-4</v>
      </c>
      <c r="K410" s="23">
        <f>IF(G410="Mix",'Growth Factors'!$N$12,(IF(G410="Oil",'Growth Factors'!$E$12,'Growth Factors'!$K$12)))</f>
        <v>0.15067268446583987</v>
      </c>
      <c r="L410" s="23">
        <f>IF(G410="Mix",'Growth Factors'!$O$12,(IF(G410="Oil",'Growth Factors'!$F$12,'Growth Factors'!$L$12)))</f>
        <v>0.41821082914081459</v>
      </c>
      <c r="M410" s="23">
        <f>IF(G410="Mix",'Growth Factors'!$P$12,(IF(G410="Oil",'Growth Factors'!$G$12,'Growth Factors'!$M$12)))</f>
        <v>6.2059761281023675E-3</v>
      </c>
      <c r="N410" s="24" t="str">
        <f>VLOOKUP(A410,'Part 50 Counties'!$A$2:$B$34,2)</f>
        <v>Yes</v>
      </c>
      <c r="O410" s="25">
        <f>(IF(N410="No",0,(IF(D410="CO2",0,(VLOOKUP(F410,'Rule Reductions'!$C$2:$E$75,2,FALSE))))))</f>
        <v>0.8</v>
      </c>
      <c r="P410" s="25">
        <f>(IF(N410="No",0,(IF(D410="CO2",0,(VLOOKUP(F410,'Rule Reductions'!$C$2:$E$75,3,FALSE))))))</f>
        <v>0.90578983189522233</v>
      </c>
      <c r="Q410" s="4">
        <f t="shared" si="36"/>
        <v>1.1751541568683317</v>
      </c>
      <c r="R410" s="22">
        <f t="shared" si="37"/>
        <v>1.3480176767396947</v>
      </c>
      <c r="S410" s="22">
        <f t="shared" si="38"/>
        <v>1.0456540974240061</v>
      </c>
      <c r="T410" s="4">
        <f t="shared" si="39"/>
        <v>0.56708728907472628</v>
      </c>
      <c r="U410" s="22">
        <f t="shared" si="40"/>
        <v>0.69893840819488073</v>
      </c>
      <c r="V410" s="22">
        <f t="shared" si="41"/>
        <v>0.49588960175773944</v>
      </c>
    </row>
    <row r="411" spans="1:22" x14ac:dyDescent="0.25">
      <c r="A411" s="1" t="s">
        <v>39</v>
      </c>
      <c r="B411" s="1" t="s">
        <v>45</v>
      </c>
      <c r="C411" s="1" t="s">
        <v>27</v>
      </c>
      <c r="D411" s="1" t="s">
        <v>24</v>
      </c>
      <c r="E411" s="4">
        <v>0.19610945091947801</v>
      </c>
      <c r="F411" s="1" t="s">
        <v>13</v>
      </c>
      <c r="G411" s="1" t="s">
        <v>100</v>
      </c>
      <c r="H411" s="13">
        <f>IF(G411="Mix",'Growth Factors'!$N$7,(IF(G411="Oil",'Growth Factors'!$E$7,'Growth Factors'!$K$7)))</f>
        <v>0.12321919048916015</v>
      </c>
      <c r="I411" s="23">
        <f>IF(G411="Mix",'Growth Factors'!$O$7,(IF(G411="Oil",'Growth Factors'!$F$7,'Growth Factors'!$L$7)))</f>
        <v>0.28844315001838977</v>
      </c>
      <c r="J411" s="23">
        <f>IF(G411="Mix",'Growth Factors'!$P$7,(IF(G411="Oil",'Growth Factors'!$G$7,'Growth Factors'!$M$7)))</f>
        <v>-5.5772089494429255E-4</v>
      </c>
      <c r="K411" s="23">
        <f>IF(G411="Mix",'Growth Factors'!$N$12,(IF(G411="Oil",'Growth Factors'!$E$12,'Growth Factors'!$K$12)))</f>
        <v>0.15067268446583987</v>
      </c>
      <c r="L411" s="23">
        <f>IF(G411="Mix",'Growth Factors'!$O$12,(IF(G411="Oil",'Growth Factors'!$F$12,'Growth Factors'!$L$12)))</f>
        <v>0.41821082914081459</v>
      </c>
      <c r="M411" s="23">
        <f>IF(G411="Mix",'Growth Factors'!$P$12,(IF(G411="Oil",'Growth Factors'!$G$12,'Growth Factors'!$M$12)))</f>
        <v>6.2059761281023675E-3</v>
      </c>
      <c r="N411" s="24" t="str">
        <f>VLOOKUP(A411,'Part 50 Counties'!$A$2:$B$34,2)</f>
        <v>Yes</v>
      </c>
      <c r="O411" s="25">
        <f>(IF(N411="No",0,(IF(D411="CO2",0,(VLOOKUP(F411,'Rule Reductions'!$C$2:$E$75,2,FALSE))))))</f>
        <v>0</v>
      </c>
      <c r="P411" s="25">
        <f>(IF(N411="No",0,(IF(D411="CO2",0,(VLOOKUP(F411,'Rule Reductions'!$C$2:$E$75,3,FALSE))))))</f>
        <v>0</v>
      </c>
      <c r="Q411" s="22">
        <f t="shared" si="36"/>
        <v>0.22027389870904979</v>
      </c>
      <c r="R411" s="22">
        <f t="shared" si="37"/>
        <v>0.25267587869106906</v>
      </c>
      <c r="S411" s="22">
        <f t="shared" si="38"/>
        <v>0.19600007658100416</v>
      </c>
      <c r="T411" s="22">
        <f t="shared" si="39"/>
        <v>0.22565778833863764</v>
      </c>
      <c r="U411" s="22">
        <f t="shared" si="40"/>
        <v>0.27812454699086281</v>
      </c>
      <c r="V411" s="22">
        <f t="shared" si="41"/>
        <v>0.19732650149037956</v>
      </c>
    </row>
    <row r="412" spans="1:22" x14ac:dyDescent="0.25">
      <c r="A412" s="1" t="s">
        <v>46</v>
      </c>
      <c r="B412" s="1" t="s">
        <v>16</v>
      </c>
      <c r="C412" s="1" t="s">
        <v>27</v>
      </c>
      <c r="D412" s="1" t="s">
        <v>23</v>
      </c>
      <c r="E412" s="2">
        <v>11.749546200298299</v>
      </c>
      <c r="F412" s="1" t="s">
        <v>13</v>
      </c>
      <c r="G412" s="1" t="s">
        <v>100</v>
      </c>
      <c r="H412" s="13">
        <f>IF(G412="Mix",'Growth Factors'!$N$7,(IF(G412="Oil",'Growth Factors'!$E$7,'Growth Factors'!$K$7)))</f>
        <v>0.12321919048916015</v>
      </c>
      <c r="I412" s="23">
        <f>IF(G412="Mix",'Growth Factors'!$O$7,(IF(G412="Oil",'Growth Factors'!$F$7,'Growth Factors'!$L$7)))</f>
        <v>0.28844315001838977</v>
      </c>
      <c r="J412" s="23">
        <f>IF(G412="Mix",'Growth Factors'!$P$7,(IF(G412="Oil",'Growth Factors'!$G$7,'Growth Factors'!$M$7)))</f>
        <v>-5.5772089494429255E-4</v>
      </c>
      <c r="K412" s="23">
        <f>IF(G412="Mix",'Growth Factors'!$N$12,(IF(G412="Oil",'Growth Factors'!$E$12,'Growth Factors'!$K$12)))</f>
        <v>0.15067268446583987</v>
      </c>
      <c r="L412" s="23">
        <f>IF(G412="Mix",'Growth Factors'!$O$12,(IF(G412="Oil",'Growth Factors'!$F$12,'Growth Factors'!$L$12)))</f>
        <v>0.41821082914081459</v>
      </c>
      <c r="M412" s="23">
        <f>IF(G412="Mix",'Growth Factors'!$P$12,(IF(G412="Oil",'Growth Factors'!$G$12,'Growth Factors'!$M$12)))</f>
        <v>6.2059761281023675E-3</v>
      </c>
      <c r="N412" s="24" t="str">
        <f>VLOOKUP(A412,'Part 50 Counties'!$A$2:$B$34,2)</f>
        <v>No</v>
      </c>
      <c r="O412" s="25">
        <f>(IF(N412="No",0,(IF(D412="CO2",0,(VLOOKUP(F412,'Rule Reductions'!$C$2:$E$75,2,FALSE))))))</f>
        <v>0</v>
      </c>
      <c r="P412" s="25">
        <f>(IF(N412="No",0,(IF(D412="CO2",0,(VLOOKUP(F412,'Rule Reductions'!$C$2:$E$75,3,FALSE))))))</f>
        <v>0</v>
      </c>
      <c r="Q412" s="4">
        <f t="shared" si="36"/>
        <v>13.197315771714043</v>
      </c>
      <c r="R412" s="22">
        <f t="shared" si="37"/>
        <v>15.138622317598943</v>
      </c>
      <c r="S412" s="22">
        <f t="shared" si="38"/>
        <v>11.742993232876278</v>
      </c>
      <c r="T412" s="4">
        <f t="shared" si="39"/>
        <v>13.519881867552654</v>
      </c>
      <c r="U412" s="22">
        <f t="shared" si="40"/>
        <v>16.663333658753359</v>
      </c>
      <c r="V412" s="22">
        <f t="shared" si="41"/>
        <v>11.822463603533386</v>
      </c>
    </row>
    <row r="413" spans="1:22" x14ac:dyDescent="0.25">
      <c r="A413" s="1" t="s">
        <v>46</v>
      </c>
      <c r="B413" s="1" t="s">
        <v>16</v>
      </c>
      <c r="C413" s="1" t="s">
        <v>27</v>
      </c>
      <c r="D413" s="1" t="s">
        <v>24</v>
      </c>
      <c r="E413" s="6">
        <v>2.8208568515199302</v>
      </c>
      <c r="F413" s="1" t="s">
        <v>13</v>
      </c>
      <c r="G413" s="1" t="s">
        <v>100</v>
      </c>
      <c r="H413" s="13">
        <f>IF(G413="Mix",'Growth Factors'!$N$7,(IF(G413="Oil",'Growth Factors'!$E$7,'Growth Factors'!$K$7)))</f>
        <v>0.12321919048916015</v>
      </c>
      <c r="I413" s="23">
        <f>IF(G413="Mix",'Growth Factors'!$O$7,(IF(G413="Oil",'Growth Factors'!$F$7,'Growth Factors'!$L$7)))</f>
        <v>0.28844315001838977</v>
      </c>
      <c r="J413" s="23">
        <f>IF(G413="Mix",'Growth Factors'!$P$7,(IF(G413="Oil",'Growth Factors'!$G$7,'Growth Factors'!$M$7)))</f>
        <v>-5.5772089494429255E-4</v>
      </c>
      <c r="K413" s="23">
        <f>IF(G413="Mix",'Growth Factors'!$N$12,(IF(G413="Oil",'Growth Factors'!$E$12,'Growth Factors'!$K$12)))</f>
        <v>0.15067268446583987</v>
      </c>
      <c r="L413" s="23">
        <f>IF(G413="Mix",'Growth Factors'!$O$12,(IF(G413="Oil",'Growth Factors'!$F$12,'Growth Factors'!$L$12)))</f>
        <v>0.41821082914081459</v>
      </c>
      <c r="M413" s="23">
        <f>IF(G413="Mix",'Growth Factors'!$P$12,(IF(G413="Oil",'Growth Factors'!$G$12,'Growth Factors'!$M$12)))</f>
        <v>6.2059761281023675E-3</v>
      </c>
      <c r="N413" s="24" t="str">
        <f>VLOOKUP(A413,'Part 50 Counties'!$A$2:$B$34,2)</f>
        <v>No</v>
      </c>
      <c r="O413" s="25">
        <f>(IF(N413="No",0,(IF(D413="CO2",0,(VLOOKUP(F413,'Rule Reductions'!$C$2:$E$75,2,FALSE))))))</f>
        <v>0</v>
      </c>
      <c r="P413" s="25">
        <f>(IF(N413="No",0,(IF(D413="CO2",0,(VLOOKUP(F413,'Rule Reductions'!$C$2:$E$75,3,FALSE))))))</f>
        <v>0</v>
      </c>
      <c r="Q413" s="22">
        <f t="shared" si="36"/>
        <v>3.1684405492500169</v>
      </c>
      <c r="R413" s="22">
        <f t="shared" si="37"/>
        <v>3.6345136875232957</v>
      </c>
      <c r="S413" s="22">
        <f t="shared" si="38"/>
        <v>2.8192836007121906</v>
      </c>
      <c r="T413" s="22">
        <f t="shared" si="39"/>
        <v>3.2458829258322952</v>
      </c>
      <c r="U413" s="22">
        <f t="shared" si="40"/>
        <v>4.000569734281628</v>
      </c>
      <c r="V413" s="22">
        <f t="shared" si="41"/>
        <v>2.838363021801257</v>
      </c>
    </row>
    <row r="414" spans="1:22" x14ac:dyDescent="0.25">
      <c r="A414" s="1" t="s">
        <v>46</v>
      </c>
      <c r="B414" s="1" t="s">
        <v>45</v>
      </c>
      <c r="C414" s="1" t="s">
        <v>27</v>
      </c>
      <c r="D414" s="1" t="s">
        <v>23</v>
      </c>
      <c r="E414" s="2">
        <v>3265.6184034029102</v>
      </c>
      <c r="F414" s="1" t="s">
        <v>13</v>
      </c>
      <c r="G414" s="1" t="s">
        <v>100</v>
      </c>
      <c r="H414" s="13">
        <f>IF(G414="Mix",'Growth Factors'!$N$7,(IF(G414="Oil",'Growth Factors'!$E$7,'Growth Factors'!$K$7)))</f>
        <v>0.12321919048916015</v>
      </c>
      <c r="I414" s="23">
        <f>IF(G414="Mix",'Growth Factors'!$O$7,(IF(G414="Oil",'Growth Factors'!$F$7,'Growth Factors'!$L$7)))</f>
        <v>0.28844315001838977</v>
      </c>
      <c r="J414" s="23">
        <f>IF(G414="Mix",'Growth Factors'!$P$7,(IF(G414="Oil",'Growth Factors'!$G$7,'Growth Factors'!$M$7)))</f>
        <v>-5.5772089494429255E-4</v>
      </c>
      <c r="K414" s="23">
        <f>IF(G414="Mix",'Growth Factors'!$N$12,(IF(G414="Oil",'Growth Factors'!$E$12,'Growth Factors'!$K$12)))</f>
        <v>0.15067268446583987</v>
      </c>
      <c r="L414" s="23">
        <f>IF(G414="Mix",'Growth Factors'!$O$12,(IF(G414="Oil",'Growth Factors'!$F$12,'Growth Factors'!$L$12)))</f>
        <v>0.41821082914081459</v>
      </c>
      <c r="M414" s="23">
        <f>IF(G414="Mix",'Growth Factors'!$P$12,(IF(G414="Oil",'Growth Factors'!$G$12,'Growth Factors'!$M$12)))</f>
        <v>6.2059761281023675E-3</v>
      </c>
      <c r="N414" s="24" t="str">
        <f>VLOOKUP(A414,'Part 50 Counties'!$A$2:$B$34,2)</f>
        <v>No</v>
      </c>
      <c r="O414" s="25">
        <f>(IF(N414="No",0,(IF(D414="CO2",0,(VLOOKUP(F414,'Rule Reductions'!$C$2:$E$75,2,FALSE))))))</f>
        <v>0</v>
      </c>
      <c r="P414" s="25">
        <f>(IF(N414="No",0,(IF(D414="CO2",0,(VLOOKUP(F414,'Rule Reductions'!$C$2:$E$75,3,FALSE))))))</f>
        <v>0</v>
      </c>
      <c r="Q414" s="4">
        <f t="shared" si="36"/>
        <v>3668.0052595167203</v>
      </c>
      <c r="R414" s="22">
        <f t="shared" si="37"/>
        <v>4207.5636624384697</v>
      </c>
      <c r="S414" s="22">
        <f t="shared" si="38"/>
        <v>3263.7970997844177</v>
      </c>
      <c r="T414" s="4">
        <f t="shared" si="39"/>
        <v>3757.6578946846766</v>
      </c>
      <c r="U414" s="22">
        <f t="shared" si="40"/>
        <v>4631.3353835475446</v>
      </c>
      <c r="V414" s="22">
        <f t="shared" si="41"/>
        <v>3285.8847532579202</v>
      </c>
    </row>
    <row r="415" spans="1:22" x14ac:dyDescent="0.25">
      <c r="A415" s="1" t="s">
        <v>46</v>
      </c>
      <c r="B415" s="1" t="s">
        <v>45</v>
      </c>
      <c r="C415" s="1" t="s">
        <v>27</v>
      </c>
      <c r="D415" s="1" t="s">
        <v>24</v>
      </c>
      <c r="E415" s="6">
        <v>9.6978138292610492</v>
      </c>
      <c r="F415" s="1" t="s">
        <v>13</v>
      </c>
      <c r="G415" s="1" t="s">
        <v>100</v>
      </c>
      <c r="H415" s="13">
        <f>IF(G415="Mix",'Growth Factors'!$N$7,(IF(G415="Oil",'Growth Factors'!$E$7,'Growth Factors'!$K$7)))</f>
        <v>0.12321919048916015</v>
      </c>
      <c r="I415" s="23">
        <f>IF(G415="Mix",'Growth Factors'!$O$7,(IF(G415="Oil",'Growth Factors'!$F$7,'Growth Factors'!$L$7)))</f>
        <v>0.28844315001838977</v>
      </c>
      <c r="J415" s="23">
        <f>IF(G415="Mix",'Growth Factors'!$P$7,(IF(G415="Oil",'Growth Factors'!$G$7,'Growth Factors'!$M$7)))</f>
        <v>-5.5772089494429255E-4</v>
      </c>
      <c r="K415" s="23">
        <f>IF(G415="Mix",'Growth Factors'!$N$12,(IF(G415="Oil",'Growth Factors'!$E$12,'Growth Factors'!$K$12)))</f>
        <v>0.15067268446583987</v>
      </c>
      <c r="L415" s="23">
        <f>IF(G415="Mix",'Growth Factors'!$O$12,(IF(G415="Oil",'Growth Factors'!$F$12,'Growth Factors'!$L$12)))</f>
        <v>0.41821082914081459</v>
      </c>
      <c r="M415" s="23">
        <f>IF(G415="Mix",'Growth Factors'!$P$12,(IF(G415="Oil",'Growth Factors'!$G$12,'Growth Factors'!$M$12)))</f>
        <v>6.2059761281023675E-3</v>
      </c>
      <c r="N415" s="24" t="str">
        <f>VLOOKUP(A415,'Part 50 Counties'!$A$2:$B$34,2)</f>
        <v>No</v>
      </c>
      <c r="O415" s="25">
        <f>(IF(N415="No",0,(IF(D415="CO2",0,(VLOOKUP(F415,'Rule Reductions'!$C$2:$E$75,2,FALSE))))))</f>
        <v>0</v>
      </c>
      <c r="P415" s="25">
        <f>(IF(N415="No",0,(IF(D415="CO2",0,(VLOOKUP(F415,'Rule Reductions'!$C$2:$E$75,3,FALSE))))))</f>
        <v>0</v>
      </c>
      <c r="Q415" s="22">
        <f t="shared" si="36"/>
        <v>10.892770598817178</v>
      </c>
      <c r="R415" s="22">
        <f t="shared" si="37"/>
        <v>12.495081798465009</v>
      </c>
      <c r="S415" s="22">
        <f t="shared" si="38"/>
        <v>9.6924051558531907</v>
      </c>
      <c r="T415" s="22">
        <f t="shared" si="39"/>
        <v>11.159009472365758</v>
      </c>
      <c r="U415" s="22">
        <f t="shared" si="40"/>
        <v>13.753544591649572</v>
      </c>
      <c r="V415" s="22">
        <f t="shared" si="41"/>
        <v>9.757998230380224</v>
      </c>
    </row>
    <row r="416" spans="1:22" x14ac:dyDescent="0.25">
      <c r="A416" s="1" t="s">
        <v>40</v>
      </c>
      <c r="B416" s="1" t="s">
        <v>16</v>
      </c>
      <c r="C416" s="1" t="s">
        <v>27</v>
      </c>
      <c r="D416" s="1" t="s">
        <v>23</v>
      </c>
      <c r="E416" s="2">
        <v>425.88241359448898</v>
      </c>
      <c r="F416" s="1" t="s">
        <v>13</v>
      </c>
      <c r="G416" s="1" t="s">
        <v>100</v>
      </c>
      <c r="H416" s="13">
        <f>IF(G416="Mix",'Growth Factors'!$N$7,(IF(G416="Oil",'Growth Factors'!$E$7,'Growth Factors'!$K$7)))</f>
        <v>0.12321919048916015</v>
      </c>
      <c r="I416" s="23">
        <f>IF(G416="Mix",'Growth Factors'!$O$7,(IF(G416="Oil",'Growth Factors'!$F$7,'Growth Factors'!$L$7)))</f>
        <v>0.28844315001838977</v>
      </c>
      <c r="J416" s="23">
        <f>IF(G416="Mix",'Growth Factors'!$P$7,(IF(G416="Oil",'Growth Factors'!$G$7,'Growth Factors'!$M$7)))</f>
        <v>-5.5772089494429255E-4</v>
      </c>
      <c r="K416" s="23">
        <f>IF(G416="Mix",'Growth Factors'!$N$12,(IF(G416="Oil",'Growth Factors'!$E$12,'Growth Factors'!$K$12)))</f>
        <v>0.15067268446583987</v>
      </c>
      <c r="L416" s="23">
        <f>IF(G416="Mix",'Growth Factors'!$O$12,(IF(G416="Oil",'Growth Factors'!$F$12,'Growth Factors'!$L$12)))</f>
        <v>0.41821082914081459</v>
      </c>
      <c r="M416" s="23">
        <f>IF(G416="Mix",'Growth Factors'!$P$12,(IF(G416="Oil",'Growth Factors'!$G$12,'Growth Factors'!$M$12)))</f>
        <v>6.2059761281023675E-3</v>
      </c>
      <c r="N416" s="24" t="str">
        <f>VLOOKUP(A416,'Part 50 Counties'!$A$2:$B$34,2)</f>
        <v>Yes</v>
      </c>
      <c r="O416" s="25">
        <f>(IF(N416="No",0,(IF(D416="CO2",0,(VLOOKUP(F416,'Rule Reductions'!$C$2:$E$75,2,FALSE))))))</f>
        <v>0.8</v>
      </c>
      <c r="P416" s="25">
        <f>(IF(N416="No",0,(IF(D416="CO2",0,(VLOOKUP(F416,'Rule Reductions'!$C$2:$E$75,3,FALSE))))))</f>
        <v>0.90578983189522233</v>
      </c>
      <c r="Q416" s="4">
        <f t="shared" si="36"/>
        <v>95.671859968234301</v>
      </c>
      <c r="R416" s="22">
        <f t="shared" si="37"/>
        <v>109.74505570182359</v>
      </c>
      <c r="S416" s="22">
        <f t="shared" si="38"/>
        <v>85.128978014727579</v>
      </c>
      <c r="T416" s="4">
        <f t="shared" si="39"/>
        <v>46.167811595633623</v>
      </c>
      <c r="U416" s="22">
        <f t="shared" si="40"/>
        <v>56.902098439101557</v>
      </c>
      <c r="V416" s="22">
        <f t="shared" si="41"/>
        <v>40.371452767949968</v>
      </c>
    </row>
    <row r="417" spans="1:22" x14ac:dyDescent="0.25">
      <c r="A417" s="1" t="s">
        <v>40</v>
      </c>
      <c r="B417" s="1" t="s">
        <v>16</v>
      </c>
      <c r="C417" s="1" t="s">
        <v>27</v>
      </c>
      <c r="D417" s="1" t="s">
        <v>24</v>
      </c>
      <c r="E417" s="2">
        <v>24.462005905643601</v>
      </c>
      <c r="F417" s="1" t="s">
        <v>13</v>
      </c>
      <c r="G417" s="1" t="s">
        <v>100</v>
      </c>
      <c r="H417" s="13">
        <f>IF(G417="Mix",'Growth Factors'!$N$7,(IF(G417="Oil",'Growth Factors'!$E$7,'Growth Factors'!$K$7)))</f>
        <v>0.12321919048916015</v>
      </c>
      <c r="I417" s="23">
        <f>IF(G417="Mix",'Growth Factors'!$O$7,(IF(G417="Oil",'Growth Factors'!$F$7,'Growth Factors'!$L$7)))</f>
        <v>0.28844315001838977</v>
      </c>
      <c r="J417" s="23">
        <f>IF(G417="Mix",'Growth Factors'!$P$7,(IF(G417="Oil",'Growth Factors'!$G$7,'Growth Factors'!$M$7)))</f>
        <v>-5.5772089494429255E-4</v>
      </c>
      <c r="K417" s="23">
        <f>IF(G417="Mix",'Growth Factors'!$N$12,(IF(G417="Oil",'Growth Factors'!$E$12,'Growth Factors'!$K$12)))</f>
        <v>0.15067268446583987</v>
      </c>
      <c r="L417" s="23">
        <f>IF(G417="Mix",'Growth Factors'!$O$12,(IF(G417="Oil",'Growth Factors'!$F$12,'Growth Factors'!$L$12)))</f>
        <v>0.41821082914081459</v>
      </c>
      <c r="M417" s="23">
        <f>IF(G417="Mix",'Growth Factors'!$P$12,(IF(G417="Oil",'Growth Factors'!$G$12,'Growth Factors'!$M$12)))</f>
        <v>6.2059761281023675E-3</v>
      </c>
      <c r="N417" s="24" t="str">
        <f>VLOOKUP(A417,'Part 50 Counties'!$A$2:$B$34,2)</f>
        <v>Yes</v>
      </c>
      <c r="O417" s="25">
        <f>(IF(N417="No",0,(IF(D417="CO2",0,(VLOOKUP(F417,'Rule Reductions'!$C$2:$E$75,2,FALSE))))))</f>
        <v>0</v>
      </c>
      <c r="P417" s="25">
        <f>(IF(N417="No",0,(IF(D417="CO2",0,(VLOOKUP(F417,'Rule Reductions'!$C$2:$E$75,3,FALSE))))))</f>
        <v>0</v>
      </c>
      <c r="Q417" s="22">
        <f t="shared" si="36"/>
        <v>27.47619447107806</v>
      </c>
      <c r="R417" s="22">
        <f t="shared" si="37"/>
        <v>31.517903944835894</v>
      </c>
      <c r="S417" s="22">
        <f t="shared" si="38"/>
        <v>24.448362933817773</v>
      </c>
      <c r="T417" s="22">
        <f t="shared" si="39"/>
        <v>28.147762002866152</v>
      </c>
      <c r="U417" s="22">
        <f t="shared" si="40"/>
        <v>34.692281677890314</v>
      </c>
      <c r="V417" s="22">
        <f t="shared" si="41"/>
        <v>24.613816530339523</v>
      </c>
    </row>
    <row r="418" spans="1:22" x14ac:dyDescent="0.25">
      <c r="A418" s="1" t="s">
        <v>40</v>
      </c>
      <c r="B418" s="1" t="s">
        <v>45</v>
      </c>
      <c r="C418" s="1" t="s">
        <v>27</v>
      </c>
      <c r="D418" s="1" t="s">
        <v>23</v>
      </c>
      <c r="E418" s="2">
        <v>34.402605378878299</v>
      </c>
      <c r="F418" s="1" t="s">
        <v>13</v>
      </c>
      <c r="G418" s="1" t="s">
        <v>100</v>
      </c>
      <c r="H418" s="13">
        <f>IF(G418="Mix",'Growth Factors'!$N$7,(IF(G418="Oil",'Growth Factors'!$E$7,'Growth Factors'!$K$7)))</f>
        <v>0.12321919048916015</v>
      </c>
      <c r="I418" s="23">
        <f>IF(G418="Mix",'Growth Factors'!$O$7,(IF(G418="Oil",'Growth Factors'!$F$7,'Growth Factors'!$L$7)))</f>
        <v>0.28844315001838977</v>
      </c>
      <c r="J418" s="23">
        <f>IF(G418="Mix",'Growth Factors'!$P$7,(IF(G418="Oil",'Growth Factors'!$G$7,'Growth Factors'!$M$7)))</f>
        <v>-5.5772089494429255E-4</v>
      </c>
      <c r="K418" s="23">
        <f>IF(G418="Mix",'Growth Factors'!$N$12,(IF(G418="Oil",'Growth Factors'!$E$12,'Growth Factors'!$K$12)))</f>
        <v>0.15067268446583987</v>
      </c>
      <c r="L418" s="23">
        <f>IF(G418="Mix",'Growth Factors'!$O$12,(IF(G418="Oil",'Growth Factors'!$F$12,'Growth Factors'!$L$12)))</f>
        <v>0.41821082914081459</v>
      </c>
      <c r="M418" s="23">
        <f>IF(G418="Mix",'Growth Factors'!$P$12,(IF(G418="Oil",'Growth Factors'!$G$12,'Growth Factors'!$M$12)))</f>
        <v>6.2059761281023675E-3</v>
      </c>
      <c r="N418" s="24" t="str">
        <f>VLOOKUP(A418,'Part 50 Counties'!$A$2:$B$34,2)</f>
        <v>Yes</v>
      </c>
      <c r="O418" s="25">
        <f>(IF(N418="No",0,(IF(D418="CO2",0,(VLOOKUP(F418,'Rule Reductions'!$C$2:$E$75,2,FALSE))))))</f>
        <v>0.8</v>
      </c>
      <c r="P418" s="25">
        <f>(IF(N418="No",0,(IF(D418="CO2",0,(VLOOKUP(F418,'Rule Reductions'!$C$2:$E$75,3,FALSE))))))</f>
        <v>0.90578983189522233</v>
      </c>
      <c r="Q418" s="4">
        <f t="shared" si="36"/>
        <v>7.7283333128763401</v>
      </c>
      <c r="R418" s="22">
        <f t="shared" si="37"/>
        <v>8.8651602486403078</v>
      </c>
      <c r="S418" s="22">
        <f t="shared" si="38"/>
        <v>6.8766836654035943</v>
      </c>
      <c r="T418" s="4">
        <f t="shared" si="39"/>
        <v>3.7294167423482874</v>
      </c>
      <c r="U418" s="22">
        <f t="shared" si="40"/>
        <v>4.5965279977361089</v>
      </c>
      <c r="V418" s="22">
        <f t="shared" si="41"/>
        <v>3.2611892715303683</v>
      </c>
    </row>
    <row r="419" spans="1:22" x14ac:dyDescent="0.25">
      <c r="A419" s="1" t="s">
        <v>40</v>
      </c>
      <c r="B419" s="1" t="s">
        <v>45</v>
      </c>
      <c r="C419" s="1" t="s">
        <v>27</v>
      </c>
      <c r="D419" s="1" t="s">
        <v>24</v>
      </c>
      <c r="E419" s="6">
        <v>1.71314047333167</v>
      </c>
      <c r="F419" s="1" t="s">
        <v>13</v>
      </c>
      <c r="G419" s="1" t="s">
        <v>100</v>
      </c>
      <c r="H419" s="13">
        <f>IF(G419="Mix",'Growth Factors'!$N$7,(IF(G419="Oil",'Growth Factors'!$E$7,'Growth Factors'!$K$7)))</f>
        <v>0.12321919048916015</v>
      </c>
      <c r="I419" s="23">
        <f>IF(G419="Mix",'Growth Factors'!$O$7,(IF(G419="Oil",'Growth Factors'!$F$7,'Growth Factors'!$L$7)))</f>
        <v>0.28844315001838977</v>
      </c>
      <c r="J419" s="23">
        <f>IF(G419="Mix",'Growth Factors'!$P$7,(IF(G419="Oil",'Growth Factors'!$G$7,'Growth Factors'!$M$7)))</f>
        <v>-5.5772089494429255E-4</v>
      </c>
      <c r="K419" s="23">
        <f>IF(G419="Mix",'Growth Factors'!$N$12,(IF(G419="Oil",'Growth Factors'!$E$12,'Growth Factors'!$K$12)))</f>
        <v>0.15067268446583987</v>
      </c>
      <c r="L419" s="23">
        <f>IF(G419="Mix",'Growth Factors'!$O$12,(IF(G419="Oil",'Growth Factors'!$F$12,'Growth Factors'!$L$12)))</f>
        <v>0.41821082914081459</v>
      </c>
      <c r="M419" s="23">
        <f>IF(G419="Mix",'Growth Factors'!$P$12,(IF(G419="Oil",'Growth Factors'!$G$12,'Growth Factors'!$M$12)))</f>
        <v>6.2059761281023675E-3</v>
      </c>
      <c r="N419" s="24" t="str">
        <f>VLOOKUP(A419,'Part 50 Counties'!$A$2:$B$34,2)</f>
        <v>Yes</v>
      </c>
      <c r="O419" s="25">
        <f>(IF(N419="No",0,(IF(D419="CO2",0,(VLOOKUP(F419,'Rule Reductions'!$C$2:$E$75,2,FALSE))))))</f>
        <v>0</v>
      </c>
      <c r="P419" s="25">
        <f>(IF(N419="No",0,(IF(D419="CO2",0,(VLOOKUP(F419,'Rule Reductions'!$C$2:$E$75,3,FALSE))))))</f>
        <v>0</v>
      </c>
      <c r="Q419" s="22">
        <f t="shared" si="36"/>
        <v>1.924232255649815</v>
      </c>
      <c r="R419" s="22">
        <f t="shared" si="37"/>
        <v>2.207284107883452</v>
      </c>
      <c r="S419" s="22">
        <f t="shared" si="38"/>
        <v>1.712185019093718</v>
      </c>
      <c r="T419" s="22">
        <f t="shared" si="39"/>
        <v>1.9712639473156324</v>
      </c>
      <c r="U419" s="22">
        <f t="shared" si="40"/>
        <v>2.4295943711183954</v>
      </c>
      <c r="V419" s="22">
        <f t="shared" si="41"/>
        <v>1.7237721822132523</v>
      </c>
    </row>
    <row r="420" spans="1:22" x14ac:dyDescent="0.25">
      <c r="A420" s="1" t="s">
        <v>47</v>
      </c>
      <c r="B420" s="1" t="s">
        <v>45</v>
      </c>
      <c r="C420" s="1" t="s">
        <v>27</v>
      </c>
      <c r="D420" s="1" t="s">
        <v>23</v>
      </c>
      <c r="E420" s="2">
        <v>29.189399544959901</v>
      </c>
      <c r="F420" s="1" t="s">
        <v>13</v>
      </c>
      <c r="G420" s="1" t="s">
        <v>100</v>
      </c>
      <c r="H420" s="13">
        <f>IF(G420="Mix",'Growth Factors'!$N$7,(IF(G420="Oil",'Growth Factors'!$E$7,'Growth Factors'!$K$7)))</f>
        <v>0.12321919048916015</v>
      </c>
      <c r="I420" s="23">
        <f>IF(G420="Mix",'Growth Factors'!$O$7,(IF(G420="Oil",'Growth Factors'!$F$7,'Growth Factors'!$L$7)))</f>
        <v>0.28844315001838977</v>
      </c>
      <c r="J420" s="23">
        <f>IF(G420="Mix",'Growth Factors'!$P$7,(IF(G420="Oil",'Growth Factors'!$G$7,'Growth Factors'!$M$7)))</f>
        <v>-5.5772089494429255E-4</v>
      </c>
      <c r="K420" s="23">
        <f>IF(G420="Mix",'Growth Factors'!$N$12,(IF(G420="Oil",'Growth Factors'!$E$12,'Growth Factors'!$K$12)))</f>
        <v>0.15067268446583987</v>
      </c>
      <c r="L420" s="23">
        <f>IF(G420="Mix",'Growth Factors'!$O$12,(IF(G420="Oil",'Growth Factors'!$F$12,'Growth Factors'!$L$12)))</f>
        <v>0.41821082914081459</v>
      </c>
      <c r="M420" s="23">
        <f>IF(G420="Mix",'Growth Factors'!$P$12,(IF(G420="Oil",'Growth Factors'!$G$12,'Growth Factors'!$M$12)))</f>
        <v>6.2059761281023675E-3</v>
      </c>
      <c r="N420" s="24" t="str">
        <f>VLOOKUP(A420,'Part 50 Counties'!$A$2:$B$34,2)</f>
        <v>No</v>
      </c>
      <c r="O420" s="25">
        <f>(IF(N420="No",0,(IF(D420="CO2",0,(VLOOKUP(F420,'Rule Reductions'!$C$2:$E$75,2,FALSE))))))</f>
        <v>0</v>
      </c>
      <c r="P420" s="25">
        <f>(IF(N420="No",0,(IF(D420="CO2",0,(VLOOKUP(F420,'Rule Reductions'!$C$2:$E$75,3,FALSE))))))</f>
        <v>0</v>
      </c>
      <c r="Q420" s="4">
        <f t="shared" si="36"/>
        <v>32.786093727754519</v>
      </c>
      <c r="R420" s="22">
        <f t="shared" si="37"/>
        <v>37.608881896853489</v>
      </c>
      <c r="S420" s="22">
        <f t="shared" si="38"/>
        <v>29.173120006922797</v>
      </c>
      <c r="T420" s="4">
        <f t="shared" si="39"/>
        <v>33.587444732344977</v>
      </c>
      <c r="U420" s="22">
        <f t="shared" si="40"/>
        <v>41.396722530780096</v>
      </c>
      <c r="V420" s="22">
        <f t="shared" si="41"/>
        <v>29.370548261729564</v>
      </c>
    </row>
    <row r="421" spans="1:22" x14ac:dyDescent="0.25">
      <c r="A421" s="1" t="s">
        <v>47</v>
      </c>
      <c r="B421" s="1" t="s">
        <v>45</v>
      </c>
      <c r="C421" s="1" t="s">
        <v>27</v>
      </c>
      <c r="D421" s="1" t="s">
        <v>24</v>
      </c>
      <c r="E421" s="6">
        <v>3.9119200712236601</v>
      </c>
      <c r="F421" s="1" t="s">
        <v>13</v>
      </c>
      <c r="G421" s="1" t="s">
        <v>100</v>
      </c>
      <c r="H421" s="13">
        <f>IF(G421="Mix",'Growth Factors'!$N$7,(IF(G421="Oil",'Growth Factors'!$E$7,'Growth Factors'!$K$7)))</f>
        <v>0.12321919048916015</v>
      </c>
      <c r="I421" s="23">
        <f>IF(G421="Mix",'Growth Factors'!$O$7,(IF(G421="Oil",'Growth Factors'!$F$7,'Growth Factors'!$L$7)))</f>
        <v>0.28844315001838977</v>
      </c>
      <c r="J421" s="23">
        <f>IF(G421="Mix",'Growth Factors'!$P$7,(IF(G421="Oil",'Growth Factors'!$G$7,'Growth Factors'!$M$7)))</f>
        <v>-5.5772089494429255E-4</v>
      </c>
      <c r="K421" s="23">
        <f>IF(G421="Mix",'Growth Factors'!$N$12,(IF(G421="Oil",'Growth Factors'!$E$12,'Growth Factors'!$K$12)))</f>
        <v>0.15067268446583987</v>
      </c>
      <c r="L421" s="23">
        <f>IF(G421="Mix",'Growth Factors'!$O$12,(IF(G421="Oil",'Growth Factors'!$F$12,'Growth Factors'!$L$12)))</f>
        <v>0.41821082914081459</v>
      </c>
      <c r="M421" s="23">
        <f>IF(G421="Mix",'Growth Factors'!$P$12,(IF(G421="Oil",'Growth Factors'!$G$12,'Growth Factors'!$M$12)))</f>
        <v>6.2059761281023675E-3</v>
      </c>
      <c r="N421" s="24" t="str">
        <f>VLOOKUP(A421,'Part 50 Counties'!$A$2:$B$34,2)</f>
        <v>No</v>
      </c>
      <c r="O421" s="25">
        <f>(IF(N421="No",0,(IF(D421="CO2",0,(VLOOKUP(F421,'Rule Reductions'!$C$2:$E$75,2,FALSE))))))</f>
        <v>0</v>
      </c>
      <c r="P421" s="25">
        <f>(IF(N421="No",0,(IF(D421="CO2",0,(VLOOKUP(F421,'Rule Reductions'!$C$2:$E$75,3,FALSE))))))</f>
        <v>0</v>
      </c>
      <c r="Q421" s="22">
        <f t="shared" si="36"/>
        <v>4.3939436956581375</v>
      </c>
      <c r="R421" s="22">
        <f t="shared" si="37"/>
        <v>5.0402866191875759</v>
      </c>
      <c r="S421" s="22">
        <f t="shared" si="38"/>
        <v>3.9097383116605866</v>
      </c>
      <c r="T421" s="22">
        <f t="shared" si="39"/>
        <v>4.501339569770729</v>
      </c>
      <c r="U421" s="22">
        <f t="shared" si="40"/>
        <v>5.5479274077427014</v>
      </c>
      <c r="V421" s="22">
        <f t="shared" si="41"/>
        <v>3.9361973538007189</v>
      </c>
    </row>
    <row r="422" spans="1:22" x14ac:dyDescent="0.25">
      <c r="A422" s="1" t="s">
        <v>41</v>
      </c>
      <c r="B422" s="1" t="s">
        <v>16</v>
      </c>
      <c r="C422" s="1" t="s">
        <v>27</v>
      </c>
      <c r="D422" s="1" t="s">
        <v>23</v>
      </c>
      <c r="E422" s="2">
        <v>123.73737694830599</v>
      </c>
      <c r="F422" s="1" t="s">
        <v>13</v>
      </c>
      <c r="G422" s="1" t="s">
        <v>100</v>
      </c>
      <c r="H422" s="13">
        <f>IF(G422="Mix",'Growth Factors'!$N$7,(IF(G422="Oil",'Growth Factors'!$E$7,'Growth Factors'!$K$7)))</f>
        <v>0.12321919048916015</v>
      </c>
      <c r="I422" s="23">
        <f>IF(G422="Mix",'Growth Factors'!$O$7,(IF(G422="Oil",'Growth Factors'!$F$7,'Growth Factors'!$L$7)))</f>
        <v>0.28844315001838977</v>
      </c>
      <c r="J422" s="23">
        <f>IF(G422="Mix",'Growth Factors'!$P$7,(IF(G422="Oil",'Growth Factors'!$G$7,'Growth Factors'!$M$7)))</f>
        <v>-5.5772089494429255E-4</v>
      </c>
      <c r="K422" s="23">
        <f>IF(G422="Mix",'Growth Factors'!$N$12,(IF(G422="Oil",'Growth Factors'!$E$12,'Growth Factors'!$K$12)))</f>
        <v>0.15067268446583987</v>
      </c>
      <c r="L422" s="23">
        <f>IF(G422="Mix",'Growth Factors'!$O$12,(IF(G422="Oil",'Growth Factors'!$F$12,'Growth Factors'!$L$12)))</f>
        <v>0.41821082914081459</v>
      </c>
      <c r="M422" s="23">
        <f>IF(G422="Mix",'Growth Factors'!$P$12,(IF(G422="Oil",'Growth Factors'!$G$12,'Growth Factors'!$M$12)))</f>
        <v>6.2059761281023675E-3</v>
      </c>
      <c r="N422" s="24" t="str">
        <f>VLOOKUP(A422,'Part 50 Counties'!$A$2:$B$34,2)</f>
        <v>Yes</v>
      </c>
      <c r="O422" s="25">
        <f>(IF(N422="No",0,(IF(D422="CO2",0,(VLOOKUP(F422,'Rule Reductions'!$C$2:$E$75,2,FALSE))))))</f>
        <v>0.8</v>
      </c>
      <c r="P422" s="25">
        <f>(IF(N422="No",0,(IF(D422="CO2",0,(VLOOKUP(F422,'Rule Reductions'!$C$2:$E$75,3,FALSE))))))</f>
        <v>0.90578983189522233</v>
      </c>
      <c r="Q422" s="4">
        <f>+$E422*(1+H422)*(1-$O422)</f>
        <v>27.796839273825661</v>
      </c>
      <c r="R422" s="22">
        <f t="shared" si="37"/>
        <v>31.885715146057645</v>
      </c>
      <c r="S422" s="22">
        <f t="shared" si="38"/>
        <v>24.733673205539258</v>
      </c>
      <c r="T422" s="4">
        <f t="shared" si="39"/>
        <v>13.41375864307634</v>
      </c>
      <c r="U422" s="22">
        <f t="shared" si="40"/>
        <v>16.532536162464904</v>
      </c>
      <c r="V422" s="22">
        <f t="shared" si="41"/>
        <v>11.729664127091814</v>
      </c>
    </row>
    <row r="423" spans="1:22" x14ac:dyDescent="0.25">
      <c r="A423" s="1" t="s">
        <v>41</v>
      </c>
      <c r="B423" s="1" t="s">
        <v>16</v>
      </c>
      <c r="C423" s="1" t="s">
        <v>27</v>
      </c>
      <c r="D423" s="1" t="s">
        <v>24</v>
      </c>
      <c r="E423" s="6">
        <v>8.0502842501367304</v>
      </c>
      <c r="F423" s="1" t="s">
        <v>13</v>
      </c>
      <c r="G423" s="1" t="s">
        <v>100</v>
      </c>
      <c r="H423" s="13">
        <f>IF(G423="Mix",'Growth Factors'!$N$7,(IF(G423="Oil",'Growth Factors'!$E$7,'Growth Factors'!$K$7)))</f>
        <v>0.12321919048916015</v>
      </c>
      <c r="I423" s="23">
        <f>IF(G423="Mix",'Growth Factors'!$O$7,(IF(G423="Oil",'Growth Factors'!$F$7,'Growth Factors'!$L$7)))</f>
        <v>0.28844315001838977</v>
      </c>
      <c r="J423" s="23">
        <f>IF(G423="Mix",'Growth Factors'!$P$7,(IF(G423="Oil",'Growth Factors'!$G$7,'Growth Factors'!$M$7)))</f>
        <v>-5.5772089494429255E-4</v>
      </c>
      <c r="K423" s="23">
        <f>IF(G423="Mix",'Growth Factors'!$N$12,(IF(G423="Oil",'Growth Factors'!$E$12,'Growth Factors'!$K$12)))</f>
        <v>0.15067268446583987</v>
      </c>
      <c r="L423" s="23">
        <f>IF(G423="Mix",'Growth Factors'!$O$12,(IF(G423="Oil",'Growth Factors'!$F$12,'Growth Factors'!$L$12)))</f>
        <v>0.41821082914081459</v>
      </c>
      <c r="M423" s="23">
        <f>IF(G423="Mix",'Growth Factors'!$P$12,(IF(G423="Oil",'Growth Factors'!$G$12,'Growth Factors'!$M$12)))</f>
        <v>6.2059761281023675E-3</v>
      </c>
      <c r="N423" s="24" t="str">
        <f>VLOOKUP(A423,'Part 50 Counties'!$A$2:$B$34,2)</f>
        <v>Yes</v>
      </c>
      <c r="O423" s="25">
        <f>(IF(N423="No",0,(IF(D423="CO2",0,(VLOOKUP(F423,'Rule Reductions'!$C$2:$E$75,2,FALSE))))))</f>
        <v>0</v>
      </c>
      <c r="P423" s="25">
        <f>(IF(N423="No",0,(IF(D423="CO2",0,(VLOOKUP(F423,'Rule Reductions'!$C$2:$E$75,3,FALSE))))))</f>
        <v>0</v>
      </c>
      <c r="Q423" s="22">
        <f t="shared" si="36"/>
        <v>9.0422337586462138</v>
      </c>
      <c r="R423" s="22">
        <f t="shared" si="37"/>
        <v>10.372333597789599</v>
      </c>
      <c r="S423" s="22">
        <f t="shared" si="38"/>
        <v>8.045794438400188</v>
      </c>
      <c r="T423" s="22">
        <f t="shared" si="39"/>
        <v>9.2632421888179035</v>
      </c>
      <c r="U423" s="22">
        <f t="shared" si="40"/>
        <v>11.417000301205654</v>
      </c>
      <c r="V423" s="22">
        <f t="shared" si="41"/>
        <v>8.1002441220175179</v>
      </c>
    </row>
    <row r="424" spans="1:22" x14ac:dyDescent="0.25">
      <c r="A424" s="1" t="s">
        <v>41</v>
      </c>
      <c r="B424" s="1" t="s">
        <v>45</v>
      </c>
      <c r="C424" s="1" t="s">
        <v>27</v>
      </c>
      <c r="D424" s="1" t="s">
        <v>23</v>
      </c>
      <c r="E424" s="2">
        <v>48.648726113383802</v>
      </c>
      <c r="F424" s="1" t="s">
        <v>13</v>
      </c>
      <c r="G424" s="1" t="s">
        <v>100</v>
      </c>
      <c r="H424" s="13">
        <f>IF(G424="Mix",'Growth Factors'!$N$7,(IF(G424="Oil",'Growth Factors'!$E$7,'Growth Factors'!$K$7)))</f>
        <v>0.12321919048916015</v>
      </c>
      <c r="I424" s="23">
        <f>IF(G424="Mix",'Growth Factors'!$O$7,(IF(G424="Oil",'Growth Factors'!$F$7,'Growth Factors'!$L$7)))</f>
        <v>0.28844315001838977</v>
      </c>
      <c r="J424" s="23">
        <f>IF(G424="Mix",'Growth Factors'!$P$7,(IF(G424="Oil",'Growth Factors'!$G$7,'Growth Factors'!$M$7)))</f>
        <v>-5.5772089494429255E-4</v>
      </c>
      <c r="K424" s="23">
        <f>IF(G424="Mix",'Growth Factors'!$N$12,(IF(G424="Oil",'Growth Factors'!$E$12,'Growth Factors'!$K$12)))</f>
        <v>0.15067268446583987</v>
      </c>
      <c r="L424" s="23">
        <f>IF(G424="Mix",'Growth Factors'!$O$12,(IF(G424="Oil",'Growth Factors'!$F$12,'Growth Factors'!$L$12)))</f>
        <v>0.41821082914081459</v>
      </c>
      <c r="M424" s="23">
        <f>IF(G424="Mix",'Growth Factors'!$P$12,(IF(G424="Oil",'Growth Factors'!$G$12,'Growth Factors'!$M$12)))</f>
        <v>6.2059761281023675E-3</v>
      </c>
      <c r="N424" s="24" t="str">
        <f>VLOOKUP(A424,'Part 50 Counties'!$A$2:$B$34,2)</f>
        <v>Yes</v>
      </c>
      <c r="O424" s="25">
        <f>(IF(N424="No",0,(IF(D424="CO2",0,(VLOOKUP(F424,'Rule Reductions'!$C$2:$E$75,2,FALSE))))))</f>
        <v>0.8</v>
      </c>
      <c r="P424" s="25">
        <f>(IF(N424="No",0,(IF(D424="CO2",0,(VLOOKUP(F424,'Rule Reductions'!$C$2:$E$75,3,FALSE))))))</f>
        <v>0.90578983189522233</v>
      </c>
      <c r="Q424" s="4">
        <f t="shared" si="36"/>
        <v>10.928636552680763</v>
      </c>
      <c r="R424" s="22">
        <f t="shared" si="37"/>
        <v>12.536223583582021</v>
      </c>
      <c r="S424" s="22">
        <f t="shared" si="38"/>
        <v>9.7243187404635876</v>
      </c>
      <c r="T424" s="4">
        <f t="shared" si="39"/>
        <v>5.2737684155910136</v>
      </c>
      <c r="U424" s="22">
        <f t="shared" si="40"/>
        <v>6.4999504883910451</v>
      </c>
      <c r="V424" s="22">
        <f t="shared" si="41"/>
        <v>4.6116479239677695</v>
      </c>
    </row>
    <row r="425" spans="1:22" x14ac:dyDescent="0.25">
      <c r="A425" s="1" t="s">
        <v>41</v>
      </c>
      <c r="B425" s="1" t="s">
        <v>45</v>
      </c>
      <c r="C425" s="1" t="s">
        <v>27</v>
      </c>
      <c r="D425" s="1" t="s">
        <v>24</v>
      </c>
      <c r="E425" s="6">
        <v>1.72695106271946</v>
      </c>
      <c r="F425" s="1" t="s">
        <v>13</v>
      </c>
      <c r="G425" s="1" t="s">
        <v>100</v>
      </c>
      <c r="H425" s="13">
        <f>IF(G425="Mix",'Growth Factors'!$N$7,(IF(G425="Oil",'Growth Factors'!$E$7,'Growth Factors'!$K$7)))</f>
        <v>0.12321919048916015</v>
      </c>
      <c r="I425" s="23">
        <f>IF(G425="Mix",'Growth Factors'!$O$7,(IF(G425="Oil",'Growth Factors'!$F$7,'Growth Factors'!$L$7)))</f>
        <v>0.28844315001838977</v>
      </c>
      <c r="J425" s="23">
        <f>IF(G425="Mix",'Growth Factors'!$P$7,(IF(G425="Oil",'Growth Factors'!$G$7,'Growth Factors'!$M$7)))</f>
        <v>-5.5772089494429255E-4</v>
      </c>
      <c r="K425" s="23">
        <f>IF(G425="Mix",'Growth Factors'!$N$12,(IF(G425="Oil",'Growth Factors'!$E$12,'Growth Factors'!$K$12)))</f>
        <v>0.15067268446583987</v>
      </c>
      <c r="L425" s="23">
        <f>IF(G425="Mix",'Growth Factors'!$O$12,(IF(G425="Oil",'Growth Factors'!$F$12,'Growth Factors'!$L$12)))</f>
        <v>0.41821082914081459</v>
      </c>
      <c r="M425" s="23">
        <f>IF(G425="Mix",'Growth Factors'!$P$12,(IF(G425="Oil",'Growth Factors'!$G$12,'Growth Factors'!$M$12)))</f>
        <v>6.2059761281023675E-3</v>
      </c>
      <c r="N425" s="24" t="str">
        <f>VLOOKUP(A425,'Part 50 Counties'!$A$2:$B$34,2)</f>
        <v>Yes</v>
      </c>
      <c r="O425" s="25">
        <f>(IF(N425="No",0,(IF(D425="CO2",0,(VLOOKUP(F425,'Rule Reductions'!$C$2:$E$75,2,FALSE))))))</f>
        <v>0</v>
      </c>
      <c r="P425" s="25">
        <f>(IF(N425="No",0,(IF(D425="CO2",0,(VLOOKUP(F425,'Rule Reductions'!$C$2:$E$75,3,FALSE))))))</f>
        <v>0</v>
      </c>
      <c r="Q425" s="22">
        <f t="shared" si="36"/>
        <v>1.9397445746821467</v>
      </c>
      <c r="R425" s="22">
        <f t="shared" si="37"/>
        <v>2.2250782671778668</v>
      </c>
      <c r="S425" s="22">
        <f t="shared" si="38"/>
        <v>1.725987906027235</v>
      </c>
      <c r="T425" s="22">
        <f t="shared" si="39"/>
        <v>1.9871554152805362</v>
      </c>
      <c r="U425" s="22">
        <f t="shared" si="40"/>
        <v>2.4491806985449762</v>
      </c>
      <c r="V425" s="22">
        <f t="shared" si="41"/>
        <v>1.737668479789098</v>
      </c>
    </row>
    <row r="426" spans="1:22" x14ac:dyDescent="0.25">
      <c r="A426" s="1" t="s">
        <v>48</v>
      </c>
      <c r="B426" s="1" t="s">
        <v>16</v>
      </c>
      <c r="C426" s="1" t="s">
        <v>27</v>
      </c>
      <c r="D426" s="1" t="s">
        <v>23</v>
      </c>
      <c r="E426" s="2">
        <v>11.749546200298299</v>
      </c>
      <c r="F426" s="1" t="s">
        <v>13</v>
      </c>
      <c r="G426" s="1" t="s">
        <v>100</v>
      </c>
      <c r="H426" s="13">
        <f>IF(G426="Mix",'Growth Factors'!$N$7,(IF(G426="Oil",'Growth Factors'!$E$7,'Growth Factors'!$K$7)))</f>
        <v>0.12321919048916015</v>
      </c>
      <c r="I426" s="23">
        <f>IF(G426="Mix",'Growth Factors'!$O$7,(IF(G426="Oil",'Growth Factors'!$F$7,'Growth Factors'!$L$7)))</f>
        <v>0.28844315001838977</v>
      </c>
      <c r="J426" s="23">
        <f>IF(G426="Mix",'Growth Factors'!$P$7,(IF(G426="Oil",'Growth Factors'!$G$7,'Growth Factors'!$M$7)))</f>
        <v>-5.5772089494429255E-4</v>
      </c>
      <c r="K426" s="23">
        <f>IF(G426="Mix",'Growth Factors'!$N$12,(IF(G426="Oil",'Growth Factors'!$E$12,'Growth Factors'!$K$12)))</f>
        <v>0.15067268446583987</v>
      </c>
      <c r="L426" s="23">
        <f>IF(G426="Mix",'Growth Factors'!$O$12,(IF(G426="Oil",'Growth Factors'!$F$12,'Growth Factors'!$L$12)))</f>
        <v>0.41821082914081459</v>
      </c>
      <c r="M426" s="23">
        <f>IF(G426="Mix",'Growth Factors'!$P$12,(IF(G426="Oil",'Growth Factors'!$G$12,'Growth Factors'!$M$12)))</f>
        <v>6.2059761281023675E-3</v>
      </c>
      <c r="N426" s="24" t="str">
        <f>VLOOKUP(A426,'Part 50 Counties'!$A$2:$B$34,2)</f>
        <v>No</v>
      </c>
      <c r="O426" s="25">
        <f>(IF(N426="No",0,(IF(D426="CO2",0,(VLOOKUP(F426,'Rule Reductions'!$C$2:$E$75,2,FALSE))))))</f>
        <v>0</v>
      </c>
      <c r="P426" s="25">
        <f>(IF(N426="No",0,(IF(D426="CO2",0,(VLOOKUP(F426,'Rule Reductions'!$C$2:$E$75,3,FALSE))))))</f>
        <v>0</v>
      </c>
      <c r="Q426" s="4">
        <f t="shared" si="36"/>
        <v>13.197315771714043</v>
      </c>
      <c r="R426" s="22">
        <f t="shared" si="37"/>
        <v>15.138622317598943</v>
      </c>
      <c r="S426" s="22">
        <f t="shared" si="38"/>
        <v>11.742993232876278</v>
      </c>
      <c r="T426" s="4">
        <f t="shared" si="39"/>
        <v>13.519881867552654</v>
      </c>
      <c r="U426" s="22">
        <f t="shared" si="40"/>
        <v>16.663333658753359</v>
      </c>
      <c r="V426" s="22">
        <f t="shared" si="41"/>
        <v>11.822463603533386</v>
      </c>
    </row>
    <row r="427" spans="1:22" x14ac:dyDescent="0.25">
      <c r="A427" s="1" t="s">
        <v>48</v>
      </c>
      <c r="B427" s="1" t="s">
        <v>16</v>
      </c>
      <c r="C427" s="1" t="s">
        <v>27</v>
      </c>
      <c r="D427" s="1" t="s">
        <v>24</v>
      </c>
      <c r="E427" s="6">
        <v>2.8208568515199302</v>
      </c>
      <c r="F427" s="1" t="s">
        <v>13</v>
      </c>
      <c r="G427" s="1" t="s">
        <v>100</v>
      </c>
      <c r="H427" s="13">
        <f>IF(G427="Mix",'Growth Factors'!$N$7,(IF(G427="Oil",'Growth Factors'!$E$7,'Growth Factors'!$K$7)))</f>
        <v>0.12321919048916015</v>
      </c>
      <c r="I427" s="23">
        <f>IF(G427="Mix",'Growth Factors'!$O$7,(IF(G427="Oil",'Growth Factors'!$F$7,'Growth Factors'!$L$7)))</f>
        <v>0.28844315001838977</v>
      </c>
      <c r="J427" s="23">
        <f>IF(G427="Mix",'Growth Factors'!$P$7,(IF(G427="Oil",'Growth Factors'!$G$7,'Growth Factors'!$M$7)))</f>
        <v>-5.5772089494429255E-4</v>
      </c>
      <c r="K427" s="23">
        <f>IF(G427="Mix",'Growth Factors'!$N$12,(IF(G427="Oil",'Growth Factors'!$E$12,'Growth Factors'!$K$12)))</f>
        <v>0.15067268446583987</v>
      </c>
      <c r="L427" s="23">
        <f>IF(G427="Mix",'Growth Factors'!$O$12,(IF(G427="Oil",'Growth Factors'!$F$12,'Growth Factors'!$L$12)))</f>
        <v>0.41821082914081459</v>
      </c>
      <c r="M427" s="23">
        <f>IF(G427="Mix",'Growth Factors'!$P$12,(IF(G427="Oil",'Growth Factors'!$G$12,'Growth Factors'!$M$12)))</f>
        <v>6.2059761281023675E-3</v>
      </c>
      <c r="N427" s="24" t="str">
        <f>VLOOKUP(A427,'Part 50 Counties'!$A$2:$B$34,2)</f>
        <v>No</v>
      </c>
      <c r="O427" s="25">
        <f>(IF(N427="No",0,(IF(D427="CO2",0,(VLOOKUP(F427,'Rule Reductions'!$C$2:$E$75,2,FALSE))))))</f>
        <v>0</v>
      </c>
      <c r="P427" s="25">
        <f>(IF(N427="No",0,(IF(D427="CO2",0,(VLOOKUP(F427,'Rule Reductions'!$C$2:$E$75,3,FALSE))))))</f>
        <v>0</v>
      </c>
      <c r="Q427" s="22">
        <f t="shared" si="36"/>
        <v>3.1684405492500169</v>
      </c>
      <c r="R427" s="22">
        <f t="shared" si="37"/>
        <v>3.6345136875232957</v>
      </c>
      <c r="S427" s="22">
        <f t="shared" si="38"/>
        <v>2.8192836007121906</v>
      </c>
      <c r="T427" s="22">
        <f t="shared" si="39"/>
        <v>3.2458829258322952</v>
      </c>
      <c r="U427" s="22">
        <f t="shared" si="40"/>
        <v>4.000569734281628</v>
      </c>
      <c r="V427" s="22">
        <f t="shared" si="41"/>
        <v>2.838363021801257</v>
      </c>
    </row>
    <row r="428" spans="1:22" x14ac:dyDescent="0.25">
      <c r="A428" s="1" t="s">
        <v>48</v>
      </c>
      <c r="B428" s="1" t="s">
        <v>45</v>
      </c>
      <c r="C428" s="1" t="s">
        <v>27</v>
      </c>
      <c r="D428" s="1" t="s">
        <v>23</v>
      </c>
      <c r="E428" s="6">
        <v>1.7478682362251501</v>
      </c>
      <c r="F428" s="1" t="s">
        <v>13</v>
      </c>
      <c r="G428" s="1" t="s">
        <v>100</v>
      </c>
      <c r="H428" s="13">
        <f>IF(G428="Mix",'Growth Factors'!$N$7,(IF(G428="Oil",'Growth Factors'!$E$7,'Growth Factors'!$K$7)))</f>
        <v>0.12321919048916015</v>
      </c>
      <c r="I428" s="23">
        <f>IF(G428="Mix",'Growth Factors'!$O$7,(IF(G428="Oil",'Growth Factors'!$F$7,'Growth Factors'!$L$7)))</f>
        <v>0.28844315001838977</v>
      </c>
      <c r="J428" s="23">
        <f>IF(G428="Mix",'Growth Factors'!$P$7,(IF(G428="Oil",'Growth Factors'!$G$7,'Growth Factors'!$M$7)))</f>
        <v>-5.5772089494429255E-4</v>
      </c>
      <c r="K428" s="23">
        <f>IF(G428="Mix",'Growth Factors'!$N$12,(IF(G428="Oil",'Growth Factors'!$E$12,'Growth Factors'!$K$12)))</f>
        <v>0.15067268446583987</v>
      </c>
      <c r="L428" s="23">
        <f>IF(G428="Mix",'Growth Factors'!$O$12,(IF(G428="Oil",'Growth Factors'!$F$12,'Growth Factors'!$L$12)))</f>
        <v>0.41821082914081459</v>
      </c>
      <c r="M428" s="23">
        <f>IF(G428="Mix",'Growth Factors'!$P$12,(IF(G428="Oil",'Growth Factors'!$G$12,'Growth Factors'!$M$12)))</f>
        <v>6.2059761281023675E-3</v>
      </c>
      <c r="N428" s="24" t="str">
        <f>VLOOKUP(A428,'Part 50 Counties'!$A$2:$B$34,2)</f>
        <v>No</v>
      </c>
      <c r="O428" s="25">
        <f>(IF(N428="No",0,(IF(D428="CO2",0,(VLOOKUP(F428,'Rule Reductions'!$C$2:$E$75,2,FALSE))))))</f>
        <v>0</v>
      </c>
      <c r="P428" s="25">
        <f>(IF(N428="No",0,(IF(D428="CO2",0,(VLOOKUP(F428,'Rule Reductions'!$C$2:$E$75,3,FALSE))))))</f>
        <v>0</v>
      </c>
      <c r="Q428" s="4">
        <f t="shared" si="36"/>
        <v>1.9632391453745293</v>
      </c>
      <c r="R428" s="22">
        <f t="shared" si="37"/>
        <v>2.2520288560990194</v>
      </c>
      <c r="S428" s="22">
        <f t="shared" si="38"/>
        <v>1.7468934135881979</v>
      </c>
      <c r="T428" s="4">
        <f t="shared" si="39"/>
        <v>2.0112242354697663</v>
      </c>
      <c r="U428" s="22">
        <f t="shared" si="40"/>
        <v>2.4788456605257632</v>
      </c>
      <c r="V428" s="22">
        <f t="shared" si="41"/>
        <v>1.7587154647742318</v>
      </c>
    </row>
    <row r="429" spans="1:22" x14ac:dyDescent="0.25">
      <c r="A429" s="1" t="s">
        <v>48</v>
      </c>
      <c r="B429" s="1" t="s">
        <v>45</v>
      </c>
      <c r="C429" s="1" t="s">
        <v>27</v>
      </c>
      <c r="D429" s="1" t="s">
        <v>24</v>
      </c>
      <c r="E429" s="4">
        <v>0.234246710851716</v>
      </c>
      <c r="F429" s="1" t="s">
        <v>13</v>
      </c>
      <c r="G429" s="1" t="s">
        <v>100</v>
      </c>
      <c r="H429" s="13">
        <f>IF(G429="Mix",'Growth Factors'!$N$7,(IF(G429="Oil",'Growth Factors'!$E$7,'Growth Factors'!$K$7)))</f>
        <v>0.12321919048916015</v>
      </c>
      <c r="I429" s="23">
        <f>IF(G429="Mix",'Growth Factors'!$O$7,(IF(G429="Oil",'Growth Factors'!$F$7,'Growth Factors'!$L$7)))</f>
        <v>0.28844315001838977</v>
      </c>
      <c r="J429" s="23">
        <f>IF(G429="Mix",'Growth Factors'!$P$7,(IF(G429="Oil",'Growth Factors'!$G$7,'Growth Factors'!$M$7)))</f>
        <v>-5.5772089494429255E-4</v>
      </c>
      <c r="K429" s="23">
        <f>IF(G429="Mix",'Growth Factors'!$N$12,(IF(G429="Oil",'Growth Factors'!$E$12,'Growth Factors'!$K$12)))</f>
        <v>0.15067268446583987</v>
      </c>
      <c r="L429" s="23">
        <f>IF(G429="Mix",'Growth Factors'!$O$12,(IF(G429="Oil",'Growth Factors'!$F$12,'Growth Factors'!$L$12)))</f>
        <v>0.41821082914081459</v>
      </c>
      <c r="M429" s="23">
        <f>IF(G429="Mix",'Growth Factors'!$P$12,(IF(G429="Oil",'Growth Factors'!$G$12,'Growth Factors'!$M$12)))</f>
        <v>6.2059761281023675E-3</v>
      </c>
      <c r="N429" s="24" t="str">
        <f>VLOOKUP(A429,'Part 50 Counties'!$A$2:$B$34,2)</f>
        <v>No</v>
      </c>
      <c r="O429" s="25">
        <f>(IF(N429="No",0,(IF(D429="CO2",0,(VLOOKUP(F429,'Rule Reductions'!$C$2:$E$75,2,FALSE))))))</f>
        <v>0</v>
      </c>
      <c r="P429" s="25">
        <f>(IF(N429="No",0,(IF(D429="CO2",0,(VLOOKUP(F429,'Rule Reductions'!$C$2:$E$75,3,FALSE))))))</f>
        <v>0</v>
      </c>
      <c r="Q429" s="22">
        <f t="shared" si="36"/>
        <v>0.26311040093761284</v>
      </c>
      <c r="R429" s="22">
        <f t="shared" si="37"/>
        <v>0.30181357001123188</v>
      </c>
      <c r="S429" s="22">
        <f t="shared" si="38"/>
        <v>0.23411606656650202</v>
      </c>
      <c r="T429" s="22">
        <f t="shared" si="39"/>
        <v>0.26954129160303747</v>
      </c>
      <c r="U429" s="22">
        <f t="shared" si="40"/>
        <v>0.33221122202052084</v>
      </c>
      <c r="V429" s="22">
        <f t="shared" si="41"/>
        <v>0.23570044034734824</v>
      </c>
    </row>
    <row r="430" spans="1:22" x14ac:dyDescent="0.25">
      <c r="A430" s="1" t="s">
        <v>42</v>
      </c>
      <c r="B430" s="1" t="s">
        <v>16</v>
      </c>
      <c r="C430" s="1" t="s">
        <v>27</v>
      </c>
      <c r="D430" s="1" t="s">
        <v>23</v>
      </c>
      <c r="E430" s="2">
        <v>353.54876818922202</v>
      </c>
      <c r="F430" s="1" t="s">
        <v>13</v>
      </c>
      <c r="G430" s="1" t="s">
        <v>100</v>
      </c>
      <c r="H430" s="13">
        <f>IF(G430="Mix",'Growth Factors'!$N$7,(IF(G430="Oil",'Growth Factors'!$E$7,'Growth Factors'!$K$7)))</f>
        <v>0.12321919048916015</v>
      </c>
      <c r="I430" s="23">
        <f>IF(G430="Mix",'Growth Factors'!$O$7,(IF(G430="Oil",'Growth Factors'!$F$7,'Growth Factors'!$L$7)))</f>
        <v>0.28844315001838977</v>
      </c>
      <c r="J430" s="23">
        <f>IF(G430="Mix",'Growth Factors'!$P$7,(IF(G430="Oil",'Growth Factors'!$G$7,'Growth Factors'!$M$7)))</f>
        <v>-5.5772089494429255E-4</v>
      </c>
      <c r="K430" s="23">
        <f>IF(G430="Mix",'Growth Factors'!$N$12,(IF(G430="Oil",'Growth Factors'!$E$12,'Growth Factors'!$K$12)))</f>
        <v>0.15067268446583987</v>
      </c>
      <c r="L430" s="23">
        <f>IF(G430="Mix",'Growth Factors'!$O$12,(IF(G430="Oil",'Growth Factors'!$F$12,'Growth Factors'!$L$12)))</f>
        <v>0.41821082914081459</v>
      </c>
      <c r="M430" s="23">
        <f>IF(G430="Mix",'Growth Factors'!$P$12,(IF(G430="Oil",'Growth Factors'!$G$12,'Growth Factors'!$M$12)))</f>
        <v>6.2059761281023675E-3</v>
      </c>
      <c r="N430" s="24" t="str">
        <f>VLOOKUP(A430,'Part 50 Counties'!$A$2:$B$34,2)</f>
        <v>Yes</v>
      </c>
      <c r="O430" s="25">
        <f>(IF(N430="No",0,(IF(D430="CO2",0,(VLOOKUP(F430,'Rule Reductions'!$C$2:$E$75,2,FALSE))))))</f>
        <v>0.8</v>
      </c>
      <c r="P430" s="25">
        <f>(IF(N430="No",0,(IF(D430="CO2",0,(VLOOKUP(F430,'Rule Reductions'!$C$2:$E$75,3,FALSE))))))</f>
        <v>0.90578983189522233</v>
      </c>
      <c r="Q430" s="4">
        <f t="shared" si="36"/>
        <v>79.422552240787525</v>
      </c>
      <c r="R430" s="22">
        <f t="shared" si="37"/>
        <v>91.105497714168507</v>
      </c>
      <c r="S430" s="22">
        <f t="shared" si="38"/>
        <v>70.670317330764192</v>
      </c>
      <c r="T430" s="4">
        <f t="shared" si="39"/>
        <v>38.326477916437646</v>
      </c>
      <c r="U430" s="22">
        <f t="shared" si="40"/>
        <v>47.237608711595172</v>
      </c>
      <c r="V430" s="22">
        <f t="shared" si="41"/>
        <v>33.514596847637407</v>
      </c>
    </row>
    <row r="431" spans="1:22" x14ac:dyDescent="0.25">
      <c r="A431" s="1" t="s">
        <v>42</v>
      </c>
      <c r="B431" s="1" t="s">
        <v>16</v>
      </c>
      <c r="C431" s="1" t="s">
        <v>27</v>
      </c>
      <c r="D431" s="1" t="s">
        <v>24</v>
      </c>
      <c r="E431" s="2">
        <v>84.483932923567806</v>
      </c>
      <c r="F431" s="1" t="s">
        <v>13</v>
      </c>
      <c r="G431" s="1" t="s">
        <v>100</v>
      </c>
      <c r="H431" s="13">
        <f>IF(G431="Mix",'Growth Factors'!$N$7,(IF(G431="Oil",'Growth Factors'!$E$7,'Growth Factors'!$K$7)))</f>
        <v>0.12321919048916015</v>
      </c>
      <c r="I431" s="23">
        <f>IF(G431="Mix",'Growth Factors'!$O$7,(IF(G431="Oil",'Growth Factors'!$F$7,'Growth Factors'!$L$7)))</f>
        <v>0.28844315001838977</v>
      </c>
      <c r="J431" s="23">
        <f>IF(G431="Mix",'Growth Factors'!$P$7,(IF(G431="Oil",'Growth Factors'!$G$7,'Growth Factors'!$M$7)))</f>
        <v>-5.5772089494429255E-4</v>
      </c>
      <c r="K431" s="23">
        <f>IF(G431="Mix",'Growth Factors'!$N$12,(IF(G431="Oil",'Growth Factors'!$E$12,'Growth Factors'!$K$12)))</f>
        <v>0.15067268446583987</v>
      </c>
      <c r="L431" s="23">
        <f>IF(G431="Mix",'Growth Factors'!$O$12,(IF(G431="Oil",'Growth Factors'!$F$12,'Growth Factors'!$L$12)))</f>
        <v>0.41821082914081459</v>
      </c>
      <c r="M431" s="23">
        <f>IF(G431="Mix",'Growth Factors'!$P$12,(IF(G431="Oil",'Growth Factors'!$G$12,'Growth Factors'!$M$12)))</f>
        <v>6.2059761281023675E-3</v>
      </c>
      <c r="N431" s="24" t="str">
        <f>VLOOKUP(A431,'Part 50 Counties'!$A$2:$B$34,2)</f>
        <v>Yes</v>
      </c>
      <c r="O431" s="25">
        <f>(IF(N431="No",0,(IF(D431="CO2",0,(VLOOKUP(F431,'Rule Reductions'!$C$2:$E$75,2,FALSE))))))</f>
        <v>0</v>
      </c>
      <c r="P431" s="25">
        <f>(IF(N431="No",0,(IF(D431="CO2",0,(VLOOKUP(F431,'Rule Reductions'!$C$2:$E$75,3,FALSE))))))</f>
        <v>0</v>
      </c>
      <c r="Q431" s="22">
        <f t="shared" si="36"/>
        <v>94.893974747750335</v>
      </c>
      <c r="R431" s="22">
        <f t="shared" si="37"/>
        <v>108.85274466198405</v>
      </c>
      <c r="S431" s="22">
        <f t="shared" si="38"/>
        <v>84.436814468889253</v>
      </c>
      <c r="T431" s="22">
        <f t="shared" si="39"/>
        <v>97.213353891393723</v>
      </c>
      <c r="U431" s="22">
        <f t="shared" si="40"/>
        <v>119.81602856061006</v>
      </c>
      <c r="V431" s="22">
        <f t="shared" si="41"/>
        <v>85.008238194499668</v>
      </c>
    </row>
    <row r="432" spans="1:22" x14ac:dyDescent="0.25">
      <c r="A432" s="1" t="s">
        <v>42</v>
      </c>
      <c r="B432" s="1" t="s">
        <v>45</v>
      </c>
      <c r="C432" s="1" t="s">
        <v>27</v>
      </c>
      <c r="D432" s="1" t="s">
        <v>23</v>
      </c>
      <c r="E432" s="2">
        <v>1454.6133426065901</v>
      </c>
      <c r="F432" s="1" t="s">
        <v>13</v>
      </c>
      <c r="G432" s="1" t="s">
        <v>100</v>
      </c>
      <c r="H432" s="13">
        <f>IF(G432="Mix",'Growth Factors'!$N$7,(IF(G432="Oil",'Growth Factors'!$E$7,'Growth Factors'!$K$7)))</f>
        <v>0.12321919048916015</v>
      </c>
      <c r="I432" s="23">
        <f>IF(G432="Mix",'Growth Factors'!$O$7,(IF(G432="Oil",'Growth Factors'!$F$7,'Growth Factors'!$L$7)))</f>
        <v>0.28844315001838977</v>
      </c>
      <c r="J432" s="23">
        <f>IF(G432="Mix",'Growth Factors'!$P$7,(IF(G432="Oil",'Growth Factors'!$G$7,'Growth Factors'!$M$7)))</f>
        <v>-5.5772089494429255E-4</v>
      </c>
      <c r="K432" s="23">
        <f>IF(G432="Mix",'Growth Factors'!$N$12,(IF(G432="Oil",'Growth Factors'!$E$12,'Growth Factors'!$K$12)))</f>
        <v>0.15067268446583987</v>
      </c>
      <c r="L432" s="23">
        <f>IF(G432="Mix",'Growth Factors'!$O$12,(IF(G432="Oil",'Growth Factors'!$F$12,'Growth Factors'!$L$12)))</f>
        <v>0.41821082914081459</v>
      </c>
      <c r="M432" s="23">
        <f>IF(G432="Mix",'Growth Factors'!$P$12,(IF(G432="Oil",'Growth Factors'!$G$12,'Growth Factors'!$M$12)))</f>
        <v>6.2059761281023675E-3</v>
      </c>
      <c r="N432" s="24" t="str">
        <f>VLOOKUP(A432,'Part 50 Counties'!$A$2:$B$34,2)</f>
        <v>Yes</v>
      </c>
      <c r="O432" s="25">
        <f>(IF(N432="No",0,(IF(D432="CO2",0,(VLOOKUP(F432,'Rule Reductions'!$C$2:$E$75,2,FALSE))))))</f>
        <v>0.8</v>
      </c>
      <c r="P432" s="25">
        <f>(IF(N432="No",0,(IF(D432="CO2",0,(VLOOKUP(F432,'Rule Reductions'!$C$2:$E$75,3,FALSE))))))</f>
        <v>0.90578983189522233</v>
      </c>
      <c r="Q432" s="4">
        <f t="shared" si="36"/>
        <v>326.76992423146106</v>
      </c>
      <c r="R432" s="22">
        <f t="shared" si="37"/>
        <v>374.83731944136269</v>
      </c>
      <c r="S432" s="22">
        <f t="shared" si="38"/>
        <v>290.76041487027067</v>
      </c>
      <c r="T432" s="4">
        <f t="shared" si="39"/>
        <v>157.68745691833124</v>
      </c>
      <c r="U432" s="22">
        <f t="shared" si="40"/>
        <v>194.3507150559218</v>
      </c>
      <c r="V432" s="22">
        <f t="shared" si="41"/>
        <v>137.88983057794826</v>
      </c>
    </row>
    <row r="433" spans="1:22" x14ac:dyDescent="0.25">
      <c r="A433" s="1" t="s">
        <v>42</v>
      </c>
      <c r="B433" s="1" t="s">
        <v>45</v>
      </c>
      <c r="C433" s="1" t="s">
        <v>27</v>
      </c>
      <c r="D433" s="1" t="s">
        <v>24</v>
      </c>
      <c r="E433" s="2">
        <v>181.49558271914501</v>
      </c>
      <c r="F433" s="1" t="s">
        <v>13</v>
      </c>
      <c r="G433" s="1" t="s">
        <v>100</v>
      </c>
      <c r="H433" s="13">
        <f>IF(G433="Mix",'Growth Factors'!$N$7,(IF(G433="Oil",'Growth Factors'!$E$7,'Growth Factors'!$K$7)))</f>
        <v>0.12321919048916015</v>
      </c>
      <c r="I433" s="23">
        <f>IF(G433="Mix",'Growth Factors'!$O$7,(IF(G433="Oil",'Growth Factors'!$F$7,'Growth Factors'!$L$7)))</f>
        <v>0.28844315001838977</v>
      </c>
      <c r="J433" s="23">
        <f>IF(G433="Mix",'Growth Factors'!$P$7,(IF(G433="Oil",'Growth Factors'!$G$7,'Growth Factors'!$M$7)))</f>
        <v>-5.5772089494429255E-4</v>
      </c>
      <c r="K433" s="23">
        <f>IF(G433="Mix",'Growth Factors'!$N$12,(IF(G433="Oil",'Growth Factors'!$E$12,'Growth Factors'!$K$12)))</f>
        <v>0.15067268446583987</v>
      </c>
      <c r="L433" s="23">
        <f>IF(G433="Mix",'Growth Factors'!$O$12,(IF(G433="Oil",'Growth Factors'!$F$12,'Growth Factors'!$L$12)))</f>
        <v>0.41821082914081459</v>
      </c>
      <c r="M433" s="23">
        <f>IF(G433="Mix",'Growth Factors'!$P$12,(IF(G433="Oil",'Growth Factors'!$G$12,'Growth Factors'!$M$12)))</f>
        <v>6.2059761281023675E-3</v>
      </c>
      <c r="N433" s="24" t="str">
        <f>VLOOKUP(A433,'Part 50 Counties'!$A$2:$B$34,2)</f>
        <v>Yes</v>
      </c>
      <c r="O433" s="25">
        <f>(IF(N433="No",0,(IF(D433="CO2",0,(VLOOKUP(F433,'Rule Reductions'!$C$2:$E$75,2,FALSE))))))</f>
        <v>0</v>
      </c>
      <c r="P433" s="25">
        <f>(IF(N433="No",0,(IF(D433="CO2",0,(VLOOKUP(F433,'Rule Reductions'!$C$2:$E$75,3,FALSE))))))</f>
        <v>0</v>
      </c>
      <c r="Q433" s="22">
        <f t="shared" si="36"/>
        <v>203.85932149915647</v>
      </c>
      <c r="R433" s="22">
        <f t="shared" si="37"/>
        <v>233.84674031307841</v>
      </c>
      <c r="S433" s="22">
        <f t="shared" si="38"/>
        <v>181.39435884032244</v>
      </c>
      <c r="T433" s="22">
        <f t="shared" si="39"/>
        <v>208.84200938613048</v>
      </c>
      <c r="U433" s="22">
        <f t="shared" si="40"/>
        <v>257.39900085351394</v>
      </c>
      <c r="V433" s="22">
        <f t="shared" si="41"/>
        <v>182.62193997285604</v>
      </c>
    </row>
    <row r="434" spans="1:22" x14ac:dyDescent="0.25">
      <c r="A434" s="1" t="s">
        <v>43</v>
      </c>
      <c r="B434" s="1" t="s">
        <v>45</v>
      </c>
      <c r="C434" s="1" t="s">
        <v>27</v>
      </c>
      <c r="D434" s="1" t="s">
        <v>23</v>
      </c>
      <c r="E434" s="4">
        <v>0.415787993814143</v>
      </c>
      <c r="F434" s="1" t="s">
        <v>13</v>
      </c>
      <c r="G434" s="1" t="s">
        <v>100</v>
      </c>
      <c r="H434" s="13">
        <f>IF(G434="Mix",'Growth Factors'!$N$7,(IF(G434="Oil",'Growth Factors'!$E$7,'Growth Factors'!$K$7)))</f>
        <v>0.12321919048916015</v>
      </c>
      <c r="I434" s="23">
        <f>IF(G434="Mix",'Growth Factors'!$O$7,(IF(G434="Oil",'Growth Factors'!$F$7,'Growth Factors'!$L$7)))</f>
        <v>0.28844315001838977</v>
      </c>
      <c r="J434" s="23">
        <f>IF(G434="Mix",'Growth Factors'!$P$7,(IF(G434="Oil",'Growth Factors'!$G$7,'Growth Factors'!$M$7)))</f>
        <v>-5.5772089494429255E-4</v>
      </c>
      <c r="K434" s="23">
        <f>IF(G434="Mix",'Growth Factors'!$N$12,(IF(G434="Oil",'Growth Factors'!$E$12,'Growth Factors'!$K$12)))</f>
        <v>0.15067268446583987</v>
      </c>
      <c r="L434" s="23">
        <f>IF(G434="Mix",'Growth Factors'!$O$12,(IF(G434="Oil",'Growth Factors'!$F$12,'Growth Factors'!$L$12)))</f>
        <v>0.41821082914081459</v>
      </c>
      <c r="M434" s="23">
        <f>IF(G434="Mix",'Growth Factors'!$P$12,(IF(G434="Oil",'Growth Factors'!$G$12,'Growth Factors'!$M$12)))</f>
        <v>6.2059761281023675E-3</v>
      </c>
      <c r="N434" s="24" t="str">
        <f>VLOOKUP(A434,'Part 50 Counties'!$A$2:$B$34,2)</f>
        <v>No</v>
      </c>
      <c r="O434" s="25">
        <f>(IF(N434="No",0,(IF(D434="CO2",0,(VLOOKUP(F434,'Rule Reductions'!$C$2:$E$75,2,FALSE))))))</f>
        <v>0</v>
      </c>
      <c r="P434" s="25">
        <f>(IF(N434="No",0,(IF(D434="CO2",0,(VLOOKUP(F434,'Rule Reductions'!$C$2:$E$75,3,FALSE))))))</f>
        <v>0</v>
      </c>
      <c r="Q434" s="4">
        <f t="shared" si="36"/>
        <v>0.46702105382703363</v>
      </c>
      <c r="R434" s="22">
        <f t="shared" si="37"/>
        <v>0.53571919248972111</v>
      </c>
      <c r="S434" s="22">
        <f t="shared" si="38"/>
        <v>0.41555610016212585</v>
      </c>
      <c r="T434" s="4">
        <f t="shared" si="39"/>
        <v>0.47843588701078599</v>
      </c>
      <c r="U434" s="22">
        <f t="shared" si="40"/>
        <v>0.58967503545395161</v>
      </c>
      <c r="V434" s="22">
        <f t="shared" si="41"/>
        <v>0.41836836417810513</v>
      </c>
    </row>
    <row r="435" spans="1:22" x14ac:dyDescent="0.25">
      <c r="A435" s="1" t="s">
        <v>43</v>
      </c>
      <c r="B435" s="1" t="s">
        <v>45</v>
      </c>
      <c r="C435" s="1" t="s">
        <v>27</v>
      </c>
      <c r="D435" s="1" t="s">
        <v>24</v>
      </c>
      <c r="E435" s="7">
        <v>1.5534936032616299E-2</v>
      </c>
      <c r="F435" s="1" t="s">
        <v>13</v>
      </c>
      <c r="G435" s="1" t="s">
        <v>100</v>
      </c>
      <c r="H435" s="13">
        <f>IF(G435="Mix",'Growth Factors'!$N$7,(IF(G435="Oil",'Growth Factors'!$E$7,'Growth Factors'!$K$7)))</f>
        <v>0.12321919048916015</v>
      </c>
      <c r="I435" s="23">
        <f>IF(G435="Mix",'Growth Factors'!$O$7,(IF(G435="Oil",'Growth Factors'!$F$7,'Growth Factors'!$L$7)))</f>
        <v>0.28844315001838977</v>
      </c>
      <c r="J435" s="23">
        <f>IF(G435="Mix",'Growth Factors'!$P$7,(IF(G435="Oil",'Growth Factors'!$G$7,'Growth Factors'!$M$7)))</f>
        <v>-5.5772089494429255E-4</v>
      </c>
      <c r="K435" s="23">
        <f>IF(G435="Mix",'Growth Factors'!$N$12,(IF(G435="Oil",'Growth Factors'!$E$12,'Growth Factors'!$K$12)))</f>
        <v>0.15067268446583987</v>
      </c>
      <c r="L435" s="23">
        <f>IF(G435="Mix",'Growth Factors'!$O$12,(IF(G435="Oil",'Growth Factors'!$F$12,'Growth Factors'!$L$12)))</f>
        <v>0.41821082914081459</v>
      </c>
      <c r="M435" s="23">
        <f>IF(G435="Mix",'Growth Factors'!$P$12,(IF(G435="Oil",'Growth Factors'!$G$12,'Growth Factors'!$M$12)))</f>
        <v>6.2059761281023675E-3</v>
      </c>
      <c r="N435" s="24" t="str">
        <f>VLOOKUP(A435,'Part 50 Counties'!$A$2:$B$34,2)</f>
        <v>No</v>
      </c>
      <c r="O435" s="25">
        <f>(IF(N435="No",0,(IF(D435="CO2",0,(VLOOKUP(F435,'Rule Reductions'!$C$2:$E$75,2,FALSE))))))</f>
        <v>0</v>
      </c>
      <c r="P435" s="25">
        <f>(IF(N435="No",0,(IF(D435="CO2",0,(VLOOKUP(F435,'Rule Reductions'!$C$2:$E$75,3,FALSE))))))</f>
        <v>0</v>
      </c>
      <c r="Q435" s="22">
        <f t="shared" si="36"/>
        <v>1.7449138274856165E-2</v>
      </c>
      <c r="R435" s="22">
        <f t="shared" si="37"/>
        <v>2.001588191719833E-2</v>
      </c>
      <c r="S435" s="22">
        <f t="shared" si="38"/>
        <v>1.5526271874189286E-2</v>
      </c>
      <c r="T435" s="22">
        <f t="shared" si="39"/>
        <v>1.7875626547655701E-2</v>
      </c>
      <c r="U435" s="22">
        <f t="shared" si="40"/>
        <v>2.2031814511466279E-2</v>
      </c>
      <c r="V435" s="22">
        <f t="shared" si="41"/>
        <v>1.5631345474786312E-2</v>
      </c>
    </row>
    <row r="436" spans="1:22" x14ac:dyDescent="0.25">
      <c r="A436" s="1" t="s">
        <v>22</v>
      </c>
      <c r="B436" s="1" t="s">
        <v>16</v>
      </c>
      <c r="C436" s="1" t="s">
        <v>27</v>
      </c>
      <c r="D436" s="1" t="s">
        <v>23</v>
      </c>
      <c r="E436" s="2">
        <v>938.90131384358801</v>
      </c>
      <c r="F436" s="1" t="s">
        <v>13</v>
      </c>
      <c r="G436" s="1" t="s">
        <v>100</v>
      </c>
      <c r="H436" s="13">
        <f>IF(G436="Mix",'Growth Factors'!$N$7,(IF(G436="Oil",'Growth Factors'!$E$7,'Growth Factors'!$K$7)))</f>
        <v>0.12321919048916015</v>
      </c>
      <c r="I436" s="23">
        <f>IF(G436="Mix",'Growth Factors'!$O$7,(IF(G436="Oil",'Growth Factors'!$F$7,'Growth Factors'!$L$7)))</f>
        <v>0.28844315001838977</v>
      </c>
      <c r="J436" s="23">
        <f>IF(G436="Mix",'Growth Factors'!$P$7,(IF(G436="Oil",'Growth Factors'!$G$7,'Growth Factors'!$M$7)))</f>
        <v>-5.5772089494429255E-4</v>
      </c>
      <c r="K436" s="23">
        <f>IF(G436="Mix",'Growth Factors'!$N$12,(IF(G436="Oil",'Growth Factors'!$E$12,'Growth Factors'!$K$12)))</f>
        <v>0.15067268446583987</v>
      </c>
      <c r="L436" s="23">
        <f>IF(G436="Mix",'Growth Factors'!$O$12,(IF(G436="Oil",'Growth Factors'!$F$12,'Growth Factors'!$L$12)))</f>
        <v>0.41821082914081459</v>
      </c>
      <c r="M436" s="23">
        <f>IF(G436="Mix",'Growth Factors'!$P$12,(IF(G436="Oil",'Growth Factors'!$G$12,'Growth Factors'!$M$12)))</f>
        <v>6.2059761281023675E-3</v>
      </c>
      <c r="N436" s="24" t="str">
        <f>VLOOKUP(A436,'Part 50 Counties'!$A$2:$B$34,2)</f>
        <v>Yes</v>
      </c>
      <c r="O436" s="25">
        <f>(IF(N436="No",0,(IF(D436="CO2",0,(VLOOKUP(F436,'Rule Reductions'!$C$2:$E$75,2,FALSE))))))</f>
        <v>0.8</v>
      </c>
      <c r="P436" s="25">
        <f>(IF(N436="No",0,(IF(D436="CO2",0,(VLOOKUP(F436,'Rule Reductions'!$C$2:$E$75,3,FALSE))))))</f>
        <v>0.90578983189522233</v>
      </c>
      <c r="Q436" s="4">
        <f t="shared" si="36"/>
        <v>210.9183947369207</v>
      </c>
      <c r="R436" s="22">
        <f t="shared" si="37"/>
        <v>241.94419327300741</v>
      </c>
      <c r="S436" s="22">
        <f t="shared" si="38"/>
        <v>187.67553379251331</v>
      </c>
      <c r="T436" s="4">
        <f t="shared" si="39"/>
        <v>101.78165986843784</v>
      </c>
      <c r="U436" s="22">
        <f t="shared" si="40"/>
        <v>125.44649245789138</v>
      </c>
      <c r="V436" s="22">
        <f t="shared" si="41"/>
        <v>89.002994337526872</v>
      </c>
    </row>
    <row r="437" spans="1:22" x14ac:dyDescent="0.25">
      <c r="A437" s="1" t="s">
        <v>22</v>
      </c>
      <c r="B437" s="1" t="s">
        <v>16</v>
      </c>
      <c r="C437" s="1" t="s">
        <v>27</v>
      </c>
      <c r="D437" s="1" t="s">
        <v>24</v>
      </c>
      <c r="E437" s="2">
        <v>225.810320743625</v>
      </c>
      <c r="F437" s="1" t="s">
        <v>13</v>
      </c>
      <c r="G437" s="1" t="s">
        <v>100</v>
      </c>
      <c r="H437" s="13">
        <f>IF(G437="Mix",'Growth Factors'!$N$7,(IF(G437="Oil",'Growth Factors'!$E$7,'Growth Factors'!$K$7)))</f>
        <v>0.12321919048916015</v>
      </c>
      <c r="I437" s="23">
        <f>IF(G437="Mix",'Growth Factors'!$O$7,(IF(G437="Oil",'Growth Factors'!$F$7,'Growth Factors'!$L$7)))</f>
        <v>0.28844315001838977</v>
      </c>
      <c r="J437" s="23">
        <f>IF(G437="Mix",'Growth Factors'!$P$7,(IF(G437="Oil",'Growth Factors'!$G$7,'Growth Factors'!$M$7)))</f>
        <v>-5.5772089494429255E-4</v>
      </c>
      <c r="K437" s="23">
        <f>IF(G437="Mix",'Growth Factors'!$N$12,(IF(G437="Oil",'Growth Factors'!$E$12,'Growth Factors'!$K$12)))</f>
        <v>0.15067268446583987</v>
      </c>
      <c r="L437" s="23">
        <f>IF(G437="Mix",'Growth Factors'!$O$12,(IF(G437="Oil",'Growth Factors'!$F$12,'Growth Factors'!$L$12)))</f>
        <v>0.41821082914081459</v>
      </c>
      <c r="M437" s="23">
        <f>IF(G437="Mix",'Growth Factors'!$P$12,(IF(G437="Oil",'Growth Factors'!$G$12,'Growth Factors'!$M$12)))</f>
        <v>6.2059761281023675E-3</v>
      </c>
      <c r="N437" s="24" t="str">
        <f>VLOOKUP(A437,'Part 50 Counties'!$A$2:$B$34,2)</f>
        <v>Yes</v>
      </c>
      <c r="O437" s="25">
        <f>(IF(N437="No",0,(IF(D437="CO2",0,(VLOOKUP(F437,'Rule Reductions'!$C$2:$E$75,2,FALSE))))))</f>
        <v>0</v>
      </c>
      <c r="P437" s="25">
        <f>(IF(N437="No",0,(IF(D437="CO2",0,(VLOOKUP(F437,'Rule Reductions'!$C$2:$E$75,3,FALSE))))))</f>
        <v>0</v>
      </c>
      <c r="Q437" s="22">
        <f t="shared" si="36"/>
        <v>253.63448566975208</v>
      </c>
      <c r="R437" s="22">
        <f t="shared" si="37"/>
        <v>290.94376096557914</v>
      </c>
      <c r="S437" s="22">
        <f t="shared" si="38"/>
        <v>225.6843816094522</v>
      </c>
      <c r="T437" s="22">
        <f t="shared" si="39"/>
        <v>259.83376795015931</v>
      </c>
      <c r="U437" s="22">
        <f t="shared" si="40"/>
        <v>320.24664221036971</v>
      </c>
      <c r="V437" s="22">
        <f t="shared" si="41"/>
        <v>227.21169420363907</v>
      </c>
    </row>
    <row r="438" spans="1:22" x14ac:dyDescent="0.25">
      <c r="A438" s="1" t="s">
        <v>22</v>
      </c>
      <c r="B438" s="1" t="s">
        <v>45</v>
      </c>
      <c r="C438" s="1" t="s">
        <v>27</v>
      </c>
      <c r="D438" s="1" t="s">
        <v>23</v>
      </c>
      <c r="E438" s="2">
        <v>476.59319319602901</v>
      </c>
      <c r="F438" s="1" t="s">
        <v>13</v>
      </c>
      <c r="G438" s="1" t="s">
        <v>100</v>
      </c>
      <c r="H438" s="13">
        <f>IF(G438="Mix",'Growth Factors'!$N$7,(IF(G438="Oil",'Growth Factors'!$E$7,'Growth Factors'!$K$7)))</f>
        <v>0.12321919048916015</v>
      </c>
      <c r="I438" s="23">
        <f>IF(G438="Mix",'Growth Factors'!$O$7,(IF(G438="Oil",'Growth Factors'!$F$7,'Growth Factors'!$L$7)))</f>
        <v>0.28844315001838977</v>
      </c>
      <c r="J438" s="23">
        <f>IF(G438="Mix",'Growth Factors'!$P$7,(IF(G438="Oil",'Growth Factors'!$G$7,'Growth Factors'!$M$7)))</f>
        <v>-5.5772089494429255E-4</v>
      </c>
      <c r="K438" s="23">
        <f>IF(G438="Mix",'Growth Factors'!$N$12,(IF(G438="Oil",'Growth Factors'!$E$12,'Growth Factors'!$K$12)))</f>
        <v>0.15067268446583987</v>
      </c>
      <c r="L438" s="23">
        <f>IF(G438="Mix",'Growth Factors'!$O$12,(IF(G438="Oil",'Growth Factors'!$F$12,'Growth Factors'!$L$12)))</f>
        <v>0.41821082914081459</v>
      </c>
      <c r="M438" s="23">
        <f>IF(G438="Mix",'Growth Factors'!$P$12,(IF(G438="Oil",'Growth Factors'!$G$12,'Growth Factors'!$M$12)))</f>
        <v>6.2059761281023675E-3</v>
      </c>
      <c r="N438" s="24" t="str">
        <f>VLOOKUP(A438,'Part 50 Counties'!$A$2:$B$34,2)</f>
        <v>Yes</v>
      </c>
      <c r="O438" s="25">
        <f>(IF(N438="No",0,(IF(D438="CO2",0,(VLOOKUP(F438,'Rule Reductions'!$C$2:$E$75,2,FALSE))))))</f>
        <v>0.8</v>
      </c>
      <c r="P438" s="25">
        <f>(IF(N438="No",0,(IF(D438="CO2",0,(VLOOKUP(F438,'Rule Reductions'!$C$2:$E$75,3,FALSE))))))</f>
        <v>0.90578983189522233</v>
      </c>
      <c r="Q438" s="4">
        <f t="shared" si="36"/>
        <v>107.06372413085751</v>
      </c>
      <c r="R438" s="22">
        <f t="shared" si="37"/>
        <v>122.81264702376291</v>
      </c>
      <c r="S438" s="22">
        <f t="shared" si="38"/>
        <v>95.26547744275905</v>
      </c>
      <c r="T438" s="4">
        <f t="shared" si="39"/>
        <v>51.665117057842302</v>
      </c>
      <c r="U438" s="22">
        <f t="shared" si="40"/>
        <v>63.677559647880045</v>
      </c>
      <c r="V438" s="22">
        <f t="shared" si="41"/>
        <v>45.178572710354615</v>
      </c>
    </row>
    <row r="439" spans="1:22" x14ac:dyDescent="0.25">
      <c r="A439" s="1" t="s">
        <v>22</v>
      </c>
      <c r="B439" s="1" t="s">
        <v>45</v>
      </c>
      <c r="C439" s="1" t="s">
        <v>27</v>
      </c>
      <c r="D439" s="1" t="s">
        <v>24</v>
      </c>
      <c r="E439" s="2">
        <v>74.028128528033903</v>
      </c>
      <c r="F439" s="1" t="s">
        <v>13</v>
      </c>
      <c r="G439" s="1" t="s">
        <v>100</v>
      </c>
      <c r="H439" s="13">
        <f>IF(G439="Mix",'Growth Factors'!$N$7,(IF(G439="Oil",'Growth Factors'!$E$7,'Growth Factors'!$K$7)))</f>
        <v>0.12321919048916015</v>
      </c>
      <c r="I439" s="23">
        <f>IF(G439="Mix",'Growth Factors'!$O$7,(IF(G439="Oil",'Growth Factors'!$F$7,'Growth Factors'!$L$7)))</f>
        <v>0.28844315001838977</v>
      </c>
      <c r="J439" s="23">
        <f>IF(G439="Mix",'Growth Factors'!$P$7,(IF(G439="Oil",'Growth Factors'!$G$7,'Growth Factors'!$M$7)))</f>
        <v>-5.5772089494429255E-4</v>
      </c>
      <c r="K439" s="23">
        <f>IF(G439="Mix",'Growth Factors'!$N$12,(IF(G439="Oil",'Growth Factors'!$E$12,'Growth Factors'!$K$12)))</f>
        <v>0.15067268446583987</v>
      </c>
      <c r="L439" s="23">
        <f>IF(G439="Mix",'Growth Factors'!$O$12,(IF(G439="Oil",'Growth Factors'!$F$12,'Growth Factors'!$L$12)))</f>
        <v>0.41821082914081459</v>
      </c>
      <c r="M439" s="23">
        <f>IF(G439="Mix",'Growth Factors'!$P$12,(IF(G439="Oil",'Growth Factors'!$G$12,'Growth Factors'!$M$12)))</f>
        <v>6.2059761281023675E-3</v>
      </c>
      <c r="N439" s="24" t="str">
        <f>VLOOKUP(A439,'Part 50 Counties'!$A$2:$B$34,2)</f>
        <v>Yes</v>
      </c>
      <c r="O439" s="25">
        <f>(IF(N439="No",0,(IF(D439="CO2",0,(VLOOKUP(F439,'Rule Reductions'!$C$2:$E$75,2,FALSE))))))</f>
        <v>0</v>
      </c>
      <c r="P439" s="25">
        <f>(IF(N439="No",0,(IF(D439="CO2",0,(VLOOKUP(F439,'Rule Reductions'!$C$2:$E$75,3,FALSE))))))</f>
        <v>0</v>
      </c>
      <c r="Q439" s="22">
        <f t="shared" si="36"/>
        <v>83.149814598685751</v>
      </c>
      <c r="R439" s="22">
        <f t="shared" si="37"/>
        <v>95.381035110626229</v>
      </c>
      <c r="S439" s="22">
        <f t="shared" si="38"/>
        <v>73.98684149394019</v>
      </c>
      <c r="T439" s="22">
        <f t="shared" si="39"/>
        <v>85.182145379334997</v>
      </c>
      <c r="U439" s="22">
        <f t="shared" si="40"/>
        <v>104.98749353948575</v>
      </c>
      <c r="V439" s="22">
        <f t="shared" si="41"/>
        <v>74.48754532648698</v>
      </c>
    </row>
    <row r="440" spans="1:22" x14ac:dyDescent="0.25">
      <c r="A440" s="1" t="s">
        <v>44</v>
      </c>
      <c r="B440" s="1" t="s">
        <v>16</v>
      </c>
      <c r="C440" s="1" t="s">
        <v>27</v>
      </c>
      <c r="D440" s="1" t="s">
        <v>23</v>
      </c>
      <c r="E440" s="2">
        <v>11.749546200298299</v>
      </c>
      <c r="F440" s="1" t="s">
        <v>13</v>
      </c>
      <c r="G440" s="1" t="s">
        <v>100</v>
      </c>
      <c r="H440" s="13">
        <f>IF(G440="Mix",'Growth Factors'!$N$7,(IF(G440="Oil",'Growth Factors'!$E$7,'Growth Factors'!$K$7)))</f>
        <v>0.12321919048916015</v>
      </c>
      <c r="I440" s="23">
        <f>IF(G440="Mix",'Growth Factors'!$O$7,(IF(G440="Oil",'Growth Factors'!$F$7,'Growth Factors'!$L$7)))</f>
        <v>0.28844315001838977</v>
      </c>
      <c r="J440" s="23">
        <f>IF(G440="Mix",'Growth Factors'!$P$7,(IF(G440="Oil",'Growth Factors'!$G$7,'Growth Factors'!$M$7)))</f>
        <v>-5.5772089494429255E-4</v>
      </c>
      <c r="K440" s="23">
        <f>IF(G440="Mix",'Growth Factors'!$N$12,(IF(G440="Oil",'Growth Factors'!$E$12,'Growth Factors'!$K$12)))</f>
        <v>0.15067268446583987</v>
      </c>
      <c r="L440" s="23">
        <f>IF(G440="Mix",'Growth Factors'!$O$12,(IF(G440="Oil",'Growth Factors'!$F$12,'Growth Factors'!$L$12)))</f>
        <v>0.41821082914081459</v>
      </c>
      <c r="M440" s="23">
        <f>IF(G440="Mix",'Growth Factors'!$P$12,(IF(G440="Oil",'Growth Factors'!$G$12,'Growth Factors'!$M$12)))</f>
        <v>6.2059761281023675E-3</v>
      </c>
      <c r="N440" s="24" t="str">
        <f>VLOOKUP(A440,'Part 50 Counties'!$A$2:$B$34,2)</f>
        <v>Yes</v>
      </c>
      <c r="O440" s="25">
        <f>(IF(N440="No",0,(IF(D440="CO2",0,(VLOOKUP(F440,'Rule Reductions'!$C$2:$E$75,2,FALSE))))))</f>
        <v>0.8</v>
      </c>
      <c r="P440" s="25">
        <f>(IF(N440="No",0,(IF(D440="CO2",0,(VLOOKUP(F440,'Rule Reductions'!$C$2:$E$75,3,FALSE))))))</f>
        <v>0.90578983189522233</v>
      </c>
      <c r="Q440" s="4">
        <f t="shared" si="36"/>
        <v>2.639463154342808</v>
      </c>
      <c r="R440" s="22">
        <f t="shared" si="37"/>
        <v>3.027724463519788</v>
      </c>
      <c r="S440" s="22">
        <f t="shared" si="38"/>
        <v>2.3485986465752551</v>
      </c>
      <c r="T440" s="4">
        <f t="shared" si="39"/>
        <v>1.273710343498871</v>
      </c>
      <c r="U440" s="22">
        <f t="shared" si="40"/>
        <v>1.5698554651771539</v>
      </c>
      <c r="V440" s="22">
        <f t="shared" si="41"/>
        <v>1.1137962835014958</v>
      </c>
    </row>
    <row r="441" spans="1:22" x14ac:dyDescent="0.25">
      <c r="A441" s="1" t="s">
        <v>44</v>
      </c>
      <c r="B441" s="1" t="s">
        <v>16</v>
      </c>
      <c r="C441" s="1" t="s">
        <v>27</v>
      </c>
      <c r="D441" s="1" t="s">
        <v>24</v>
      </c>
      <c r="E441" s="6">
        <v>2.8208568515199302</v>
      </c>
      <c r="F441" s="1" t="s">
        <v>13</v>
      </c>
      <c r="G441" s="1" t="s">
        <v>100</v>
      </c>
      <c r="H441" s="13">
        <f>IF(G441="Mix",'Growth Factors'!$N$7,(IF(G441="Oil",'Growth Factors'!$E$7,'Growth Factors'!$K$7)))</f>
        <v>0.12321919048916015</v>
      </c>
      <c r="I441" s="23">
        <f>IF(G441="Mix",'Growth Factors'!$O$7,(IF(G441="Oil",'Growth Factors'!$F$7,'Growth Factors'!$L$7)))</f>
        <v>0.28844315001838977</v>
      </c>
      <c r="J441" s="23">
        <f>IF(G441="Mix",'Growth Factors'!$P$7,(IF(G441="Oil",'Growth Factors'!$G$7,'Growth Factors'!$M$7)))</f>
        <v>-5.5772089494429255E-4</v>
      </c>
      <c r="K441" s="23">
        <f>IF(G441="Mix",'Growth Factors'!$N$12,(IF(G441="Oil",'Growth Factors'!$E$12,'Growth Factors'!$K$12)))</f>
        <v>0.15067268446583987</v>
      </c>
      <c r="L441" s="23">
        <f>IF(G441="Mix",'Growth Factors'!$O$12,(IF(G441="Oil",'Growth Factors'!$F$12,'Growth Factors'!$L$12)))</f>
        <v>0.41821082914081459</v>
      </c>
      <c r="M441" s="23">
        <f>IF(G441="Mix",'Growth Factors'!$P$12,(IF(G441="Oil",'Growth Factors'!$G$12,'Growth Factors'!$M$12)))</f>
        <v>6.2059761281023675E-3</v>
      </c>
      <c r="N441" s="24" t="str">
        <f>VLOOKUP(A441,'Part 50 Counties'!$A$2:$B$34,2)</f>
        <v>Yes</v>
      </c>
      <c r="O441" s="25">
        <f>(IF(N441="No",0,(IF(D441="CO2",0,(VLOOKUP(F441,'Rule Reductions'!$C$2:$E$75,2,FALSE))))))</f>
        <v>0</v>
      </c>
      <c r="P441" s="25">
        <f>(IF(N441="No",0,(IF(D441="CO2",0,(VLOOKUP(F441,'Rule Reductions'!$C$2:$E$75,3,FALSE))))))</f>
        <v>0</v>
      </c>
      <c r="Q441" s="22">
        <f t="shared" si="36"/>
        <v>3.1684405492500169</v>
      </c>
      <c r="R441" s="22">
        <f t="shared" si="37"/>
        <v>3.6345136875232957</v>
      </c>
      <c r="S441" s="22">
        <f t="shared" si="38"/>
        <v>2.8192836007121906</v>
      </c>
      <c r="T441" s="22">
        <f t="shared" si="39"/>
        <v>3.2458829258322952</v>
      </c>
      <c r="U441" s="22">
        <f t="shared" si="40"/>
        <v>4.000569734281628</v>
      </c>
      <c r="V441" s="22">
        <f t="shared" si="41"/>
        <v>2.838363021801257</v>
      </c>
    </row>
    <row r="442" spans="1:22" x14ac:dyDescent="0.25">
      <c r="A442" s="1" t="s">
        <v>44</v>
      </c>
      <c r="B442" s="1" t="s">
        <v>45</v>
      </c>
      <c r="C442" s="1" t="s">
        <v>27</v>
      </c>
      <c r="D442" s="1" t="s">
        <v>23</v>
      </c>
      <c r="E442" s="2">
        <v>42.896915319230303</v>
      </c>
      <c r="F442" s="1" t="s">
        <v>13</v>
      </c>
      <c r="G442" s="1" t="s">
        <v>100</v>
      </c>
      <c r="H442" s="13">
        <f>IF(G442="Mix",'Growth Factors'!$N$7,(IF(G442="Oil",'Growth Factors'!$E$7,'Growth Factors'!$K$7)))</f>
        <v>0.12321919048916015</v>
      </c>
      <c r="I442" s="23">
        <f>IF(G442="Mix",'Growth Factors'!$O$7,(IF(G442="Oil",'Growth Factors'!$F$7,'Growth Factors'!$L$7)))</f>
        <v>0.28844315001838977</v>
      </c>
      <c r="J442" s="23">
        <f>IF(G442="Mix",'Growth Factors'!$P$7,(IF(G442="Oil",'Growth Factors'!$G$7,'Growth Factors'!$M$7)))</f>
        <v>-5.5772089494429255E-4</v>
      </c>
      <c r="K442" s="23">
        <f>IF(G442="Mix",'Growth Factors'!$N$12,(IF(G442="Oil",'Growth Factors'!$E$12,'Growth Factors'!$K$12)))</f>
        <v>0.15067268446583987</v>
      </c>
      <c r="L442" s="23">
        <f>IF(G442="Mix",'Growth Factors'!$O$12,(IF(G442="Oil",'Growth Factors'!$F$12,'Growth Factors'!$L$12)))</f>
        <v>0.41821082914081459</v>
      </c>
      <c r="M442" s="23">
        <f>IF(G442="Mix",'Growth Factors'!$P$12,(IF(G442="Oil",'Growth Factors'!$G$12,'Growth Factors'!$M$12)))</f>
        <v>6.2059761281023675E-3</v>
      </c>
      <c r="N442" s="24" t="str">
        <f>VLOOKUP(A442,'Part 50 Counties'!$A$2:$B$34,2)</f>
        <v>Yes</v>
      </c>
      <c r="O442" s="25">
        <f>(IF(N442="No",0,(IF(D442="CO2",0,(VLOOKUP(F442,'Rule Reductions'!$C$2:$E$75,2,FALSE))))))</f>
        <v>0.8</v>
      </c>
      <c r="P442" s="25">
        <f>(IF(N442="No",0,(IF(D442="CO2",0,(VLOOKUP(F442,'Rule Reductions'!$C$2:$E$75,3,FALSE))))))</f>
        <v>0.90578983189522233</v>
      </c>
      <c r="Q442" s="4">
        <f t="shared" si="36"/>
        <v>9.6365276998695819</v>
      </c>
      <c r="R442" s="22">
        <f t="shared" si="37"/>
        <v>11.05404733999624</v>
      </c>
      <c r="S442" s="22">
        <f t="shared" si="38"/>
        <v>8.5745981626456214</v>
      </c>
      <c r="T442" s="4">
        <f t="shared" si="39"/>
        <v>4.6502429808660732</v>
      </c>
      <c r="U442" s="22">
        <f t="shared" si="40"/>
        <v>5.7314517348274761</v>
      </c>
      <c r="V442" s="22">
        <f t="shared" si="41"/>
        <v>4.0664059736216949</v>
      </c>
    </row>
    <row r="443" spans="1:22" x14ac:dyDescent="0.25">
      <c r="A443" s="1" t="s">
        <v>44</v>
      </c>
      <c r="B443" s="1" t="s">
        <v>45</v>
      </c>
      <c r="C443" s="1" t="s">
        <v>27</v>
      </c>
      <c r="D443" s="1" t="s">
        <v>24</v>
      </c>
      <c r="E443" s="6">
        <v>7.1344532789117903</v>
      </c>
      <c r="F443" s="1" t="s">
        <v>13</v>
      </c>
      <c r="G443" s="1" t="s">
        <v>100</v>
      </c>
      <c r="H443" s="13">
        <f>IF(G443="Mix",'Growth Factors'!$N$7,(IF(G443="Oil",'Growth Factors'!$E$7,'Growth Factors'!$K$7)))</f>
        <v>0.12321919048916015</v>
      </c>
      <c r="I443" s="23">
        <f>IF(G443="Mix",'Growth Factors'!$O$7,(IF(G443="Oil",'Growth Factors'!$F$7,'Growth Factors'!$L$7)))</f>
        <v>0.28844315001838977</v>
      </c>
      <c r="J443" s="23">
        <f>IF(G443="Mix",'Growth Factors'!$P$7,(IF(G443="Oil",'Growth Factors'!$G$7,'Growth Factors'!$M$7)))</f>
        <v>-5.5772089494429255E-4</v>
      </c>
      <c r="K443" s="23">
        <f>IF(G443="Mix",'Growth Factors'!$N$12,(IF(G443="Oil",'Growth Factors'!$E$12,'Growth Factors'!$K$12)))</f>
        <v>0.15067268446583987</v>
      </c>
      <c r="L443" s="23">
        <f>IF(G443="Mix",'Growth Factors'!$O$12,(IF(G443="Oil",'Growth Factors'!$F$12,'Growth Factors'!$L$12)))</f>
        <v>0.41821082914081459</v>
      </c>
      <c r="M443" s="23">
        <f>IF(G443="Mix",'Growth Factors'!$P$12,(IF(G443="Oil",'Growth Factors'!$G$12,'Growth Factors'!$M$12)))</f>
        <v>6.2059761281023675E-3</v>
      </c>
      <c r="N443" s="24" t="str">
        <f>VLOOKUP(A443,'Part 50 Counties'!$A$2:$B$34,2)</f>
        <v>Yes</v>
      </c>
      <c r="O443" s="25">
        <f>(IF(N443="No",0,(IF(D443="CO2",0,(VLOOKUP(F443,'Rule Reductions'!$C$2:$E$75,2,FALSE))))))</f>
        <v>0</v>
      </c>
      <c r="P443" s="25">
        <f>(IF(N443="No",0,(IF(D443="CO2",0,(VLOOKUP(F443,'Rule Reductions'!$C$2:$E$75,3,FALSE))))))</f>
        <v>0</v>
      </c>
      <c r="Q443" s="22">
        <f t="shared" si="36"/>
        <v>8.0135548365220348</v>
      </c>
      <c r="R443" s="22">
        <f t="shared" si="37"/>
        <v>9.1923374563401357</v>
      </c>
      <c r="S443" s="22">
        <f t="shared" si="38"/>
        <v>7.1304742452441374</v>
      </c>
      <c r="T443" s="22">
        <f t="shared" si="39"/>
        <v>8.2094205066415427</v>
      </c>
      <c r="U443" s="22">
        <f t="shared" si="40"/>
        <v>10.118158900151894</v>
      </c>
      <c r="V443" s="22">
        <f t="shared" si="41"/>
        <v>7.1787295256477783</v>
      </c>
    </row>
    <row r="444" spans="1:22" x14ac:dyDescent="0.25">
      <c r="A444" s="1" t="s">
        <v>49</v>
      </c>
      <c r="B444" s="1" t="s">
        <v>45</v>
      </c>
      <c r="C444" s="1" t="s">
        <v>27</v>
      </c>
      <c r="D444" s="1" t="s">
        <v>23</v>
      </c>
      <c r="E444" s="2">
        <v>30.325513898506301</v>
      </c>
      <c r="F444" s="1" t="s">
        <v>13</v>
      </c>
      <c r="G444" s="1" t="s">
        <v>100</v>
      </c>
      <c r="H444" s="13">
        <f>IF(G444="Mix",'Growth Factors'!$N$7,(IF(G444="Oil",'Growth Factors'!$E$7,'Growth Factors'!$K$7)))</f>
        <v>0.12321919048916015</v>
      </c>
      <c r="I444" s="23">
        <f>IF(G444="Mix",'Growth Factors'!$O$7,(IF(G444="Oil",'Growth Factors'!$F$7,'Growth Factors'!$L$7)))</f>
        <v>0.28844315001838977</v>
      </c>
      <c r="J444" s="23">
        <f>IF(G444="Mix",'Growth Factors'!$P$7,(IF(G444="Oil",'Growth Factors'!$G$7,'Growth Factors'!$M$7)))</f>
        <v>-5.5772089494429255E-4</v>
      </c>
      <c r="K444" s="23">
        <f>IF(G444="Mix",'Growth Factors'!$N$12,(IF(G444="Oil",'Growth Factors'!$E$12,'Growth Factors'!$K$12)))</f>
        <v>0.15067268446583987</v>
      </c>
      <c r="L444" s="23">
        <f>IF(G444="Mix",'Growth Factors'!$O$12,(IF(G444="Oil",'Growth Factors'!$F$12,'Growth Factors'!$L$12)))</f>
        <v>0.41821082914081459</v>
      </c>
      <c r="M444" s="23">
        <f>IF(G444="Mix",'Growth Factors'!$P$12,(IF(G444="Oil",'Growth Factors'!$G$12,'Growth Factors'!$M$12)))</f>
        <v>6.2059761281023675E-3</v>
      </c>
      <c r="N444" s="24" t="str">
        <f>VLOOKUP(A444,'Part 50 Counties'!$A$2:$B$34,2)</f>
        <v>No</v>
      </c>
      <c r="O444" s="25">
        <f>(IF(N444="No",0,(IF(D444="CO2",0,(VLOOKUP(F444,'Rule Reductions'!$C$2:$E$75,2,FALSE))))))</f>
        <v>0</v>
      </c>
      <c r="P444" s="25">
        <f>(IF(N444="No",0,(IF(D444="CO2",0,(VLOOKUP(F444,'Rule Reductions'!$C$2:$E$75,3,FALSE))))))</f>
        <v>0</v>
      </c>
      <c r="Q444" s="4">
        <f t="shared" si="36"/>
        <v>34.062199172248022</v>
      </c>
      <c r="R444" s="22">
        <f t="shared" si="37"/>
        <v>39.072700653317916</v>
      </c>
      <c r="S444" s="22">
        <f t="shared" si="38"/>
        <v>30.308600725755181</v>
      </c>
      <c r="T444" s="4">
        <f t="shared" si="39"/>
        <v>34.894740485400384</v>
      </c>
      <c r="U444" s="22">
        <f t="shared" si="40"/>
        <v>43.00797221012192</v>
      </c>
      <c r="V444" s="22">
        <f t="shared" si="41"/>
        <v>30.513713313832866</v>
      </c>
    </row>
    <row r="445" spans="1:22" x14ac:dyDescent="0.25">
      <c r="A445" s="1" t="s">
        <v>49</v>
      </c>
      <c r="B445" s="1" t="s">
        <v>45</v>
      </c>
      <c r="C445" s="1" t="s">
        <v>27</v>
      </c>
      <c r="D445" s="1" t="s">
        <v>24</v>
      </c>
      <c r="E445" s="6">
        <v>4.0641804332772802</v>
      </c>
      <c r="F445" s="1" t="s">
        <v>13</v>
      </c>
      <c r="G445" s="1" t="s">
        <v>100</v>
      </c>
      <c r="H445" s="13">
        <f>IF(G445="Mix",'Growth Factors'!$N$7,(IF(G445="Oil",'Growth Factors'!$E$7,'Growth Factors'!$K$7)))</f>
        <v>0.12321919048916015</v>
      </c>
      <c r="I445" s="23">
        <f>IF(G445="Mix",'Growth Factors'!$O$7,(IF(G445="Oil",'Growth Factors'!$F$7,'Growth Factors'!$L$7)))</f>
        <v>0.28844315001838977</v>
      </c>
      <c r="J445" s="23">
        <f>IF(G445="Mix",'Growth Factors'!$P$7,(IF(G445="Oil",'Growth Factors'!$G$7,'Growth Factors'!$M$7)))</f>
        <v>-5.5772089494429255E-4</v>
      </c>
      <c r="K445" s="23">
        <f>IF(G445="Mix",'Growth Factors'!$N$12,(IF(G445="Oil",'Growth Factors'!$E$12,'Growth Factors'!$K$12)))</f>
        <v>0.15067268446583987</v>
      </c>
      <c r="L445" s="23">
        <f>IF(G445="Mix",'Growth Factors'!$O$12,(IF(G445="Oil",'Growth Factors'!$F$12,'Growth Factors'!$L$12)))</f>
        <v>0.41821082914081459</v>
      </c>
      <c r="M445" s="23">
        <f>IF(G445="Mix",'Growth Factors'!$P$12,(IF(G445="Oil",'Growth Factors'!$G$12,'Growth Factors'!$M$12)))</f>
        <v>6.2059761281023675E-3</v>
      </c>
      <c r="N445" s="24" t="str">
        <f>VLOOKUP(A445,'Part 50 Counties'!$A$2:$B$34,2)</f>
        <v>No</v>
      </c>
      <c r="O445" s="25">
        <f>(IF(N445="No",0,(IF(D445="CO2",0,(VLOOKUP(F445,'Rule Reductions'!$C$2:$E$75,2,FALSE))))))</f>
        <v>0</v>
      </c>
      <c r="P445" s="25">
        <f>(IF(N445="No",0,(IF(D445="CO2",0,(VLOOKUP(F445,'Rule Reductions'!$C$2:$E$75,3,FALSE))))))</f>
        <v>0</v>
      </c>
      <c r="Q445" s="22">
        <f t="shared" si="36"/>
        <v>4.5649654562675908</v>
      </c>
      <c r="R445" s="22">
        <f t="shared" si="37"/>
        <v>5.2364654396948831</v>
      </c>
      <c r="S445" s="22">
        <f t="shared" si="38"/>
        <v>4.0619137549288178</v>
      </c>
      <c r="T445" s="22">
        <f t="shared" si="39"/>
        <v>4.6765414093127085</v>
      </c>
      <c r="U445" s="22">
        <f t="shared" si="40"/>
        <v>5.763864702056047</v>
      </c>
      <c r="V445" s="22">
        <f t="shared" si="41"/>
        <v>4.0894026400265</v>
      </c>
    </row>
    <row r="446" spans="1:22" x14ac:dyDescent="0.25">
      <c r="A446" s="1" t="s">
        <v>39</v>
      </c>
      <c r="B446" s="1" t="s">
        <v>16</v>
      </c>
      <c r="C446" s="1" t="s">
        <v>26</v>
      </c>
      <c r="D446" s="1" t="s">
        <v>23</v>
      </c>
      <c r="E446" s="2">
        <v>155.40992704000001</v>
      </c>
      <c r="F446" s="1" t="s">
        <v>13</v>
      </c>
      <c r="G446" s="1" t="s">
        <v>100</v>
      </c>
      <c r="H446" s="13">
        <f>IF(G446="Mix",'Growth Factors'!$N$7,(IF(G446="Oil",'Growth Factors'!$E$7,'Growth Factors'!$K$7)))</f>
        <v>0.12321919048916015</v>
      </c>
      <c r="I446" s="23">
        <f>IF(G446="Mix",'Growth Factors'!$O$7,(IF(G446="Oil",'Growth Factors'!$F$7,'Growth Factors'!$L$7)))</f>
        <v>0.28844315001838977</v>
      </c>
      <c r="J446" s="23">
        <f>IF(G446="Mix",'Growth Factors'!$P$7,(IF(G446="Oil",'Growth Factors'!$G$7,'Growth Factors'!$M$7)))</f>
        <v>-5.5772089494429255E-4</v>
      </c>
      <c r="K446" s="23">
        <f>IF(G446="Mix",'Growth Factors'!$N$12,(IF(G446="Oil",'Growth Factors'!$E$12,'Growth Factors'!$K$12)))</f>
        <v>0.15067268446583987</v>
      </c>
      <c r="L446" s="23">
        <f>IF(G446="Mix",'Growth Factors'!$O$12,(IF(G446="Oil",'Growth Factors'!$F$12,'Growth Factors'!$L$12)))</f>
        <v>0.41821082914081459</v>
      </c>
      <c r="M446" s="23">
        <f>IF(G446="Mix",'Growth Factors'!$P$12,(IF(G446="Oil",'Growth Factors'!$G$12,'Growth Factors'!$M$12)))</f>
        <v>6.2059761281023675E-3</v>
      </c>
      <c r="N446" s="24" t="str">
        <f>VLOOKUP(A446,'Part 50 Counties'!$A$2:$B$34,2)</f>
        <v>Yes</v>
      </c>
      <c r="O446" s="25">
        <f>(IF(N446="No",0,(IF(D446="CO2",0,(VLOOKUP(F446,'Rule Reductions'!$C$2:$E$75,2,FALSE))))))</f>
        <v>0.8</v>
      </c>
      <c r="P446" s="25">
        <f>(IF(N446="No",0,(IF(D446="CO2",0,(VLOOKUP(F446,'Rule Reductions'!$C$2:$E$75,3,FALSE))))))</f>
        <v>0.90578983189522233</v>
      </c>
      <c r="Q446" s="4">
        <f t="shared" si="36"/>
        <v>34.911882488769642</v>
      </c>
      <c r="R446" s="22">
        <f t="shared" si="37"/>
        <v>40.047371187909135</v>
      </c>
      <c r="S446" s="22">
        <f t="shared" si="38"/>
        <v>31.064650335281598</v>
      </c>
      <c r="T446" s="4">
        <f t="shared" si="39"/>
        <v>16.847223559002419</v>
      </c>
      <c r="U446" s="22">
        <f t="shared" si="40"/>
        <v>20.764301799190577</v>
      </c>
      <c r="V446" s="22">
        <f t="shared" si="41"/>
        <v>14.732058260428483</v>
      </c>
    </row>
    <row r="447" spans="1:22" x14ac:dyDescent="0.25">
      <c r="A447" s="1" t="s">
        <v>39</v>
      </c>
      <c r="B447" s="1" t="s">
        <v>16</v>
      </c>
      <c r="C447" s="1" t="s">
        <v>26</v>
      </c>
      <c r="D447" s="1" t="s">
        <v>24</v>
      </c>
      <c r="E447" s="6">
        <v>2.002081966</v>
      </c>
      <c r="F447" s="1" t="s">
        <v>13</v>
      </c>
      <c r="G447" s="1" t="s">
        <v>100</v>
      </c>
      <c r="H447" s="13">
        <f>IF(G447="Mix",'Growth Factors'!$N$7,(IF(G447="Oil",'Growth Factors'!$E$7,'Growth Factors'!$K$7)))</f>
        <v>0.12321919048916015</v>
      </c>
      <c r="I447" s="23">
        <f>IF(G447="Mix",'Growth Factors'!$O$7,(IF(G447="Oil",'Growth Factors'!$F$7,'Growth Factors'!$L$7)))</f>
        <v>0.28844315001838977</v>
      </c>
      <c r="J447" s="23">
        <f>IF(G447="Mix",'Growth Factors'!$P$7,(IF(G447="Oil",'Growth Factors'!$G$7,'Growth Factors'!$M$7)))</f>
        <v>-5.5772089494429255E-4</v>
      </c>
      <c r="K447" s="23">
        <f>IF(G447="Mix",'Growth Factors'!$N$12,(IF(G447="Oil",'Growth Factors'!$E$12,'Growth Factors'!$K$12)))</f>
        <v>0.15067268446583987</v>
      </c>
      <c r="L447" s="23">
        <f>IF(G447="Mix",'Growth Factors'!$O$12,(IF(G447="Oil",'Growth Factors'!$F$12,'Growth Factors'!$L$12)))</f>
        <v>0.41821082914081459</v>
      </c>
      <c r="M447" s="23">
        <f>IF(G447="Mix",'Growth Factors'!$P$12,(IF(G447="Oil",'Growth Factors'!$G$12,'Growth Factors'!$M$12)))</f>
        <v>6.2059761281023675E-3</v>
      </c>
      <c r="N447" s="24" t="str">
        <f>VLOOKUP(A447,'Part 50 Counties'!$A$2:$B$34,2)</f>
        <v>Yes</v>
      </c>
      <c r="O447" s="25">
        <f>(IF(N447="No",0,(IF(D447="CO2",0,(VLOOKUP(F447,'Rule Reductions'!$C$2:$E$75,2,FALSE))))))</f>
        <v>0</v>
      </c>
      <c r="P447" s="25">
        <f>(IF(N447="No",0,(IF(D447="CO2",0,(VLOOKUP(F447,'Rule Reductions'!$C$2:$E$75,3,FALSE))))))</f>
        <v>0</v>
      </c>
      <c r="Q447" s="22">
        <f t="shared" si="36"/>
        <v>2.2487768851434664</v>
      </c>
      <c r="R447" s="22">
        <f t="shared" si="37"/>
        <v>2.5795687948680506</v>
      </c>
      <c r="S447" s="22">
        <f t="shared" si="38"/>
        <v>2.0009653630541706</v>
      </c>
      <c r="T447" s="22">
        <f t="shared" si="39"/>
        <v>2.3037410303378665</v>
      </c>
      <c r="U447" s="22">
        <f t="shared" si="40"/>
        <v>2.8393743250087322</v>
      </c>
      <c r="V447" s="22">
        <f t="shared" si="41"/>
        <v>2.0145068388875003</v>
      </c>
    </row>
    <row r="448" spans="1:22" x14ac:dyDescent="0.25">
      <c r="A448" s="1" t="s">
        <v>39</v>
      </c>
      <c r="B448" s="1" t="s">
        <v>45</v>
      </c>
      <c r="C448" s="1" t="s">
        <v>26</v>
      </c>
      <c r="D448" s="1" t="s">
        <v>23</v>
      </c>
      <c r="E448" s="2">
        <v>1869.8230626739</v>
      </c>
      <c r="F448" s="1" t="s">
        <v>13</v>
      </c>
      <c r="G448" s="1" t="s">
        <v>100</v>
      </c>
      <c r="H448" s="13">
        <f>IF(G448="Mix",'Growth Factors'!$N$7,(IF(G448="Oil",'Growth Factors'!$E$7,'Growth Factors'!$K$7)))</f>
        <v>0.12321919048916015</v>
      </c>
      <c r="I448" s="23">
        <f>IF(G448="Mix",'Growth Factors'!$O$7,(IF(G448="Oil",'Growth Factors'!$F$7,'Growth Factors'!$L$7)))</f>
        <v>0.28844315001838977</v>
      </c>
      <c r="J448" s="23">
        <f>IF(G448="Mix",'Growth Factors'!$P$7,(IF(G448="Oil",'Growth Factors'!$G$7,'Growth Factors'!$M$7)))</f>
        <v>-5.5772089494429255E-4</v>
      </c>
      <c r="K448" s="23">
        <f>IF(G448="Mix",'Growth Factors'!$N$12,(IF(G448="Oil",'Growth Factors'!$E$12,'Growth Factors'!$K$12)))</f>
        <v>0.15067268446583987</v>
      </c>
      <c r="L448" s="23">
        <f>IF(G448="Mix",'Growth Factors'!$O$12,(IF(G448="Oil",'Growth Factors'!$F$12,'Growth Factors'!$L$12)))</f>
        <v>0.41821082914081459</v>
      </c>
      <c r="M448" s="23">
        <f>IF(G448="Mix",'Growth Factors'!$P$12,(IF(G448="Oil",'Growth Factors'!$G$12,'Growth Factors'!$M$12)))</f>
        <v>6.2059761281023675E-3</v>
      </c>
      <c r="N448" s="24" t="str">
        <f>VLOOKUP(A448,'Part 50 Counties'!$A$2:$B$34,2)</f>
        <v>Yes</v>
      </c>
      <c r="O448" s="25">
        <f>(IF(N448="No",0,(IF(D448="CO2",0,(VLOOKUP(F448,'Rule Reductions'!$C$2:$E$75,2,FALSE))))))</f>
        <v>0.8</v>
      </c>
      <c r="P448" s="25">
        <f>(IF(N448="No",0,(IF(D448="CO2",0,(VLOOKUP(F448,'Rule Reductions'!$C$2:$E$75,3,FALSE))))))</f>
        <v>0.90578983189522233</v>
      </c>
      <c r="Q448" s="4">
        <f t="shared" si="36"/>
        <v>420.04422936290791</v>
      </c>
      <c r="R448" s="22">
        <f t="shared" si="37"/>
        <v>481.83214336971838</v>
      </c>
      <c r="S448" s="22">
        <f t="shared" si="38"/>
        <v>373.75604465639952</v>
      </c>
      <c r="T448" s="4">
        <f t="shared" si="39"/>
        <v>202.69829445668455</v>
      </c>
      <c r="U448" s="22">
        <f t="shared" si="40"/>
        <v>249.82683618694844</v>
      </c>
      <c r="V448" s="22">
        <f t="shared" si="41"/>
        <v>177.24956713295882</v>
      </c>
    </row>
    <row r="449" spans="1:22" x14ac:dyDescent="0.25">
      <c r="A449" s="1" t="s">
        <v>39</v>
      </c>
      <c r="B449" s="1" t="s">
        <v>45</v>
      </c>
      <c r="C449" s="1" t="s">
        <v>26</v>
      </c>
      <c r="D449" s="1" t="s">
        <v>24</v>
      </c>
      <c r="E449" s="2">
        <v>300.45369390024899</v>
      </c>
      <c r="F449" s="1" t="s">
        <v>13</v>
      </c>
      <c r="G449" s="1" t="s">
        <v>100</v>
      </c>
      <c r="H449" s="13">
        <f>IF(G449="Mix",'Growth Factors'!$N$7,(IF(G449="Oil",'Growth Factors'!$E$7,'Growth Factors'!$K$7)))</f>
        <v>0.12321919048916015</v>
      </c>
      <c r="I449" s="23">
        <f>IF(G449="Mix",'Growth Factors'!$O$7,(IF(G449="Oil",'Growth Factors'!$F$7,'Growth Factors'!$L$7)))</f>
        <v>0.28844315001838977</v>
      </c>
      <c r="J449" s="23">
        <f>IF(G449="Mix",'Growth Factors'!$P$7,(IF(G449="Oil",'Growth Factors'!$G$7,'Growth Factors'!$M$7)))</f>
        <v>-5.5772089494429255E-4</v>
      </c>
      <c r="K449" s="23">
        <f>IF(G449="Mix",'Growth Factors'!$N$12,(IF(G449="Oil",'Growth Factors'!$E$12,'Growth Factors'!$K$12)))</f>
        <v>0.15067268446583987</v>
      </c>
      <c r="L449" s="23">
        <f>IF(G449="Mix",'Growth Factors'!$O$12,(IF(G449="Oil",'Growth Factors'!$F$12,'Growth Factors'!$L$12)))</f>
        <v>0.41821082914081459</v>
      </c>
      <c r="M449" s="23">
        <f>IF(G449="Mix",'Growth Factors'!$P$12,(IF(G449="Oil",'Growth Factors'!$G$12,'Growth Factors'!$M$12)))</f>
        <v>6.2059761281023675E-3</v>
      </c>
      <c r="N449" s="24" t="str">
        <f>VLOOKUP(A449,'Part 50 Counties'!$A$2:$B$34,2)</f>
        <v>Yes</v>
      </c>
      <c r="O449" s="25">
        <f>(IF(N449="No",0,(IF(D449="CO2",0,(VLOOKUP(F449,'Rule Reductions'!$C$2:$E$75,2,FALSE))))))</f>
        <v>0</v>
      </c>
      <c r="P449" s="25">
        <f>(IF(N449="No",0,(IF(D449="CO2",0,(VLOOKUP(F449,'Rule Reductions'!$C$2:$E$75,3,FALSE))))))</f>
        <v>0</v>
      </c>
      <c r="Q449" s="22">
        <f t="shared" si="36"/>
        <v>337.47535484211562</v>
      </c>
      <c r="R449" s="22">
        <f t="shared" si="37"/>
        <v>387.11750380349787</v>
      </c>
      <c r="S449" s="22">
        <f t="shared" si="38"/>
        <v>300.28612459719761</v>
      </c>
      <c r="T449" s="22">
        <f t="shared" si="39"/>
        <v>345.72385851787726</v>
      </c>
      <c r="U449" s="22">
        <f t="shared" si="40"/>
        <v>426.10668234469267</v>
      </c>
      <c r="V449" s="22">
        <f t="shared" si="41"/>
        <v>302.31830235219411</v>
      </c>
    </row>
    <row r="450" spans="1:22" x14ac:dyDescent="0.25">
      <c r="A450" s="1" t="s">
        <v>46</v>
      </c>
      <c r="B450" s="1" t="s">
        <v>16</v>
      </c>
      <c r="C450" s="1" t="s">
        <v>26</v>
      </c>
      <c r="D450" s="1" t="s">
        <v>23</v>
      </c>
      <c r="E450" s="2">
        <v>23.922607859341799</v>
      </c>
      <c r="F450" s="1" t="s">
        <v>13</v>
      </c>
      <c r="G450" s="1" t="s">
        <v>100</v>
      </c>
      <c r="H450" s="13">
        <f>IF(G450="Mix",'Growth Factors'!$N$7,(IF(G450="Oil",'Growth Factors'!$E$7,'Growth Factors'!$K$7)))</f>
        <v>0.12321919048916015</v>
      </c>
      <c r="I450" s="23">
        <f>IF(G450="Mix",'Growth Factors'!$O$7,(IF(G450="Oil",'Growth Factors'!$F$7,'Growth Factors'!$L$7)))</f>
        <v>0.28844315001838977</v>
      </c>
      <c r="J450" s="23">
        <f>IF(G450="Mix",'Growth Factors'!$P$7,(IF(G450="Oil",'Growth Factors'!$G$7,'Growth Factors'!$M$7)))</f>
        <v>-5.5772089494429255E-4</v>
      </c>
      <c r="K450" s="23">
        <f>IF(G450="Mix",'Growth Factors'!$N$12,(IF(G450="Oil",'Growth Factors'!$E$12,'Growth Factors'!$K$12)))</f>
        <v>0.15067268446583987</v>
      </c>
      <c r="L450" s="23">
        <f>IF(G450="Mix",'Growth Factors'!$O$12,(IF(G450="Oil",'Growth Factors'!$F$12,'Growth Factors'!$L$12)))</f>
        <v>0.41821082914081459</v>
      </c>
      <c r="M450" s="23">
        <f>IF(G450="Mix",'Growth Factors'!$P$12,(IF(G450="Oil",'Growth Factors'!$G$12,'Growth Factors'!$M$12)))</f>
        <v>6.2059761281023675E-3</v>
      </c>
      <c r="N450" s="24" t="str">
        <f>VLOOKUP(A450,'Part 50 Counties'!$A$2:$B$34,2)</f>
        <v>No</v>
      </c>
      <c r="O450" s="25">
        <f>(IF(N450="No",0,(IF(D450="CO2",0,(VLOOKUP(F450,'Rule Reductions'!$C$2:$E$75,2,FALSE))))))</f>
        <v>0</v>
      </c>
      <c r="P450" s="25">
        <f>(IF(N450="No",0,(IF(D450="CO2",0,(VLOOKUP(F450,'Rule Reductions'!$C$2:$E$75,3,FALSE))))))</f>
        <v>0</v>
      </c>
      <c r="Q450" s="4">
        <f t="shared" si="36"/>
        <v>26.870332234159516</v>
      </c>
      <c r="R450" s="22">
        <f t="shared" si="37"/>
        <v>30.822920226945033</v>
      </c>
      <c r="S450" s="22">
        <f t="shared" si="38"/>
        <v>23.909265721077084</v>
      </c>
      <c r="T450" s="4">
        <f t="shared" si="39"/>
        <v>27.527091404932428</v>
      </c>
      <c r="U450" s="22">
        <f t="shared" si="40"/>
        <v>33.9273015274077</v>
      </c>
      <c r="V450" s="22">
        <f t="shared" si="41"/>
        <v>24.071070992638827</v>
      </c>
    </row>
    <row r="451" spans="1:22" x14ac:dyDescent="0.25">
      <c r="A451" s="1" t="s">
        <v>46</v>
      </c>
      <c r="B451" s="1" t="s">
        <v>16</v>
      </c>
      <c r="C451" s="1" t="s">
        <v>26</v>
      </c>
      <c r="D451" s="1" t="s">
        <v>24</v>
      </c>
      <c r="E451" s="6">
        <v>4.7380689727746903</v>
      </c>
      <c r="F451" s="1" t="s">
        <v>13</v>
      </c>
      <c r="G451" s="1" t="s">
        <v>100</v>
      </c>
      <c r="H451" s="13">
        <f>IF(G451="Mix",'Growth Factors'!$N$7,(IF(G451="Oil",'Growth Factors'!$E$7,'Growth Factors'!$K$7)))</f>
        <v>0.12321919048916015</v>
      </c>
      <c r="I451" s="23">
        <f>IF(G451="Mix",'Growth Factors'!$O$7,(IF(G451="Oil",'Growth Factors'!$F$7,'Growth Factors'!$L$7)))</f>
        <v>0.28844315001838977</v>
      </c>
      <c r="J451" s="23">
        <f>IF(G451="Mix",'Growth Factors'!$P$7,(IF(G451="Oil",'Growth Factors'!$G$7,'Growth Factors'!$M$7)))</f>
        <v>-5.5772089494429255E-4</v>
      </c>
      <c r="K451" s="23">
        <f>IF(G451="Mix",'Growth Factors'!$N$12,(IF(G451="Oil",'Growth Factors'!$E$12,'Growth Factors'!$K$12)))</f>
        <v>0.15067268446583987</v>
      </c>
      <c r="L451" s="23">
        <f>IF(G451="Mix",'Growth Factors'!$O$12,(IF(G451="Oil",'Growth Factors'!$F$12,'Growth Factors'!$L$12)))</f>
        <v>0.41821082914081459</v>
      </c>
      <c r="M451" s="23">
        <f>IF(G451="Mix",'Growth Factors'!$P$12,(IF(G451="Oil",'Growth Factors'!$G$12,'Growth Factors'!$M$12)))</f>
        <v>6.2059761281023675E-3</v>
      </c>
      <c r="N451" s="24" t="str">
        <f>VLOOKUP(A451,'Part 50 Counties'!$A$2:$B$34,2)</f>
        <v>No</v>
      </c>
      <c r="O451" s="25">
        <f>(IF(N451="No",0,(IF(D451="CO2",0,(VLOOKUP(F451,'Rule Reductions'!$C$2:$E$75,2,FALSE))))))</f>
        <v>0</v>
      </c>
      <c r="P451" s="25">
        <f>(IF(N451="No",0,(IF(D451="CO2",0,(VLOOKUP(F451,'Rule Reductions'!$C$2:$E$75,3,FALSE))))))</f>
        <v>0</v>
      </c>
      <c r="Q451" s="22">
        <f t="shared" ref="Q451:Q514" si="42">+$E451*(1+H451)*(1-$O451)</f>
        <v>5.3218899960817945</v>
      </c>
      <c r="R451" s="22">
        <f t="shared" ref="R451:R514" si="43">+$E451*(1+I451)*(1-$O451)</f>
        <v>6.1047325122862182</v>
      </c>
      <c r="S451" s="22">
        <f t="shared" ref="S451:S514" si="44">+$E451*(1+J451)*(1-$O451)</f>
        <v>4.7354264527068866</v>
      </c>
      <c r="T451" s="22">
        <f t="shared" ref="T451:T514" si="45">+$E451*(1+K451)*(1-$P451)</f>
        <v>5.4519665440869574</v>
      </c>
      <c r="U451" s="22">
        <f t="shared" ref="U451:U514" si="46">+$E451*(1+L451)*(1-$P451)</f>
        <v>6.7195807264051615</v>
      </c>
      <c r="V451" s="22">
        <f t="shared" ref="V451:V514" si="47">+$E451*(1+M451)*(1-$P451)</f>
        <v>4.7674733157130325</v>
      </c>
    </row>
    <row r="452" spans="1:22" x14ac:dyDescent="0.25">
      <c r="A452" s="1" t="s">
        <v>46</v>
      </c>
      <c r="B452" s="1" t="s">
        <v>45</v>
      </c>
      <c r="C452" s="1" t="s">
        <v>26</v>
      </c>
      <c r="D452" s="1" t="s">
        <v>23</v>
      </c>
      <c r="E452" s="2">
        <v>362.75311504599898</v>
      </c>
      <c r="F452" s="1" t="s">
        <v>13</v>
      </c>
      <c r="G452" s="1" t="s">
        <v>100</v>
      </c>
      <c r="H452" s="13">
        <f>IF(G452="Mix",'Growth Factors'!$N$7,(IF(G452="Oil",'Growth Factors'!$E$7,'Growth Factors'!$K$7)))</f>
        <v>0.12321919048916015</v>
      </c>
      <c r="I452" s="23">
        <f>IF(G452="Mix",'Growth Factors'!$O$7,(IF(G452="Oil",'Growth Factors'!$F$7,'Growth Factors'!$L$7)))</f>
        <v>0.28844315001838977</v>
      </c>
      <c r="J452" s="23">
        <f>IF(G452="Mix",'Growth Factors'!$P$7,(IF(G452="Oil",'Growth Factors'!$G$7,'Growth Factors'!$M$7)))</f>
        <v>-5.5772089494429255E-4</v>
      </c>
      <c r="K452" s="23">
        <f>IF(G452="Mix",'Growth Factors'!$N$12,(IF(G452="Oil",'Growth Factors'!$E$12,'Growth Factors'!$K$12)))</f>
        <v>0.15067268446583987</v>
      </c>
      <c r="L452" s="23">
        <f>IF(G452="Mix",'Growth Factors'!$O$12,(IF(G452="Oil",'Growth Factors'!$F$12,'Growth Factors'!$L$12)))</f>
        <v>0.41821082914081459</v>
      </c>
      <c r="M452" s="23">
        <f>IF(G452="Mix",'Growth Factors'!$P$12,(IF(G452="Oil",'Growth Factors'!$G$12,'Growth Factors'!$M$12)))</f>
        <v>6.2059761281023675E-3</v>
      </c>
      <c r="N452" s="24" t="str">
        <f>VLOOKUP(A452,'Part 50 Counties'!$A$2:$B$34,2)</f>
        <v>No</v>
      </c>
      <c r="O452" s="25">
        <f>(IF(N452="No",0,(IF(D452="CO2",0,(VLOOKUP(F452,'Rule Reductions'!$C$2:$E$75,2,FALSE))))))</f>
        <v>0</v>
      </c>
      <c r="P452" s="25">
        <f>(IF(N452="No",0,(IF(D452="CO2",0,(VLOOKUP(F452,'Rule Reductions'!$C$2:$E$75,3,FALSE))))))</f>
        <v>0</v>
      </c>
      <c r="Q452" s="4">
        <f t="shared" si="42"/>
        <v>407.4512602293882</v>
      </c>
      <c r="R452" s="22">
        <f t="shared" si="43"/>
        <v>467.38676622885026</v>
      </c>
      <c r="S452" s="22">
        <f t="shared" si="44"/>
        <v>362.5508000540317</v>
      </c>
      <c r="T452" s="4">
        <f t="shared" si="45"/>
        <v>417.41010068832531</v>
      </c>
      <c r="U452" s="22">
        <f t="shared" si="46"/>
        <v>514.46039606279953</v>
      </c>
      <c r="V452" s="22">
        <f t="shared" si="47"/>
        <v>365.00435221836921</v>
      </c>
    </row>
    <row r="453" spans="1:22" x14ac:dyDescent="0.25">
      <c r="A453" s="1" t="s">
        <v>46</v>
      </c>
      <c r="B453" s="1" t="s">
        <v>45</v>
      </c>
      <c r="C453" s="1" t="s">
        <v>26</v>
      </c>
      <c r="D453" s="1" t="s">
        <v>24</v>
      </c>
      <c r="E453" s="2">
        <v>2152.5788505292298</v>
      </c>
      <c r="F453" s="1" t="s">
        <v>13</v>
      </c>
      <c r="G453" s="1" t="s">
        <v>100</v>
      </c>
      <c r="H453" s="13">
        <f>IF(G453="Mix",'Growth Factors'!$N$7,(IF(G453="Oil",'Growth Factors'!$E$7,'Growth Factors'!$K$7)))</f>
        <v>0.12321919048916015</v>
      </c>
      <c r="I453" s="23">
        <f>IF(G453="Mix",'Growth Factors'!$O$7,(IF(G453="Oil",'Growth Factors'!$F$7,'Growth Factors'!$L$7)))</f>
        <v>0.28844315001838977</v>
      </c>
      <c r="J453" s="23">
        <f>IF(G453="Mix",'Growth Factors'!$P$7,(IF(G453="Oil",'Growth Factors'!$G$7,'Growth Factors'!$M$7)))</f>
        <v>-5.5772089494429255E-4</v>
      </c>
      <c r="K453" s="23">
        <f>IF(G453="Mix",'Growth Factors'!$N$12,(IF(G453="Oil",'Growth Factors'!$E$12,'Growth Factors'!$K$12)))</f>
        <v>0.15067268446583987</v>
      </c>
      <c r="L453" s="23">
        <f>IF(G453="Mix",'Growth Factors'!$O$12,(IF(G453="Oil",'Growth Factors'!$F$12,'Growth Factors'!$L$12)))</f>
        <v>0.41821082914081459</v>
      </c>
      <c r="M453" s="23">
        <f>IF(G453="Mix",'Growth Factors'!$P$12,(IF(G453="Oil",'Growth Factors'!$G$12,'Growth Factors'!$M$12)))</f>
        <v>6.2059761281023675E-3</v>
      </c>
      <c r="N453" s="24" t="str">
        <f>VLOOKUP(A453,'Part 50 Counties'!$A$2:$B$34,2)</f>
        <v>No</v>
      </c>
      <c r="O453" s="25">
        <f>(IF(N453="No",0,(IF(D453="CO2",0,(VLOOKUP(F453,'Rule Reductions'!$C$2:$E$75,2,FALSE))))))</f>
        <v>0</v>
      </c>
      <c r="P453" s="25">
        <f>(IF(N453="No",0,(IF(D453="CO2",0,(VLOOKUP(F453,'Rule Reductions'!$C$2:$E$75,3,FALSE))))))</f>
        <v>0</v>
      </c>
      <c r="Q453" s="22">
        <f t="shared" si="42"/>
        <v>2417.8178739555283</v>
      </c>
      <c r="R453" s="22">
        <f t="shared" si="43"/>
        <v>2773.4754748388455</v>
      </c>
      <c r="S453" s="22">
        <f t="shared" si="44"/>
        <v>2151.3783123262742</v>
      </c>
      <c r="T453" s="22">
        <f t="shared" si="45"/>
        <v>2476.9136844628611</v>
      </c>
      <c r="U453" s="22">
        <f t="shared" si="46"/>
        <v>3052.8106364000409</v>
      </c>
      <c r="V453" s="22">
        <f t="shared" si="47"/>
        <v>2165.9377034894724</v>
      </c>
    </row>
    <row r="454" spans="1:22" x14ac:dyDescent="0.25">
      <c r="A454" s="1" t="s">
        <v>40</v>
      </c>
      <c r="B454" s="1" t="s">
        <v>16</v>
      </c>
      <c r="C454" s="1" t="s">
        <v>26</v>
      </c>
      <c r="D454" s="1" t="s">
        <v>23</v>
      </c>
      <c r="E454" s="2">
        <v>3503.5746756560502</v>
      </c>
      <c r="F454" s="1" t="s">
        <v>13</v>
      </c>
      <c r="G454" s="1" t="s">
        <v>100</v>
      </c>
      <c r="H454" s="13">
        <f>IF(G454="Mix",'Growth Factors'!$N$7,(IF(G454="Oil",'Growth Factors'!$E$7,'Growth Factors'!$K$7)))</f>
        <v>0.12321919048916015</v>
      </c>
      <c r="I454" s="23">
        <f>IF(G454="Mix",'Growth Factors'!$O$7,(IF(G454="Oil",'Growth Factors'!$F$7,'Growth Factors'!$L$7)))</f>
        <v>0.28844315001838977</v>
      </c>
      <c r="J454" s="23">
        <f>IF(G454="Mix",'Growth Factors'!$P$7,(IF(G454="Oil",'Growth Factors'!$G$7,'Growth Factors'!$M$7)))</f>
        <v>-5.5772089494429255E-4</v>
      </c>
      <c r="K454" s="23">
        <f>IF(G454="Mix",'Growth Factors'!$N$12,(IF(G454="Oil",'Growth Factors'!$E$12,'Growth Factors'!$K$12)))</f>
        <v>0.15067268446583987</v>
      </c>
      <c r="L454" s="23">
        <f>IF(G454="Mix",'Growth Factors'!$O$12,(IF(G454="Oil",'Growth Factors'!$F$12,'Growth Factors'!$L$12)))</f>
        <v>0.41821082914081459</v>
      </c>
      <c r="M454" s="23">
        <f>IF(G454="Mix",'Growth Factors'!$P$12,(IF(G454="Oil",'Growth Factors'!$G$12,'Growth Factors'!$M$12)))</f>
        <v>6.2059761281023675E-3</v>
      </c>
      <c r="N454" s="24" t="str">
        <f>VLOOKUP(A454,'Part 50 Counties'!$A$2:$B$34,2)</f>
        <v>Yes</v>
      </c>
      <c r="O454" s="25">
        <f>(IF(N454="No",0,(IF(D454="CO2",0,(VLOOKUP(F454,'Rule Reductions'!$C$2:$E$75,2,FALSE))))))</f>
        <v>0.8</v>
      </c>
      <c r="P454" s="25">
        <f>(IF(N454="No",0,(IF(D454="CO2",0,(VLOOKUP(F454,'Rule Reductions'!$C$2:$E$75,3,FALSE))))))</f>
        <v>0.90578983189522233</v>
      </c>
      <c r="Q454" s="4">
        <f t="shared" si="42"/>
        <v>787.05646220174197</v>
      </c>
      <c r="R454" s="22">
        <f t="shared" si="43"/>
        <v>902.83135828538764</v>
      </c>
      <c r="S454" s="22">
        <f t="shared" si="44"/>
        <v>700.32413177048772</v>
      </c>
      <c r="T454" s="4">
        <f t="shared" si="45"/>
        <v>379.805247583989</v>
      </c>
      <c r="U454" s="22">
        <f t="shared" si="46"/>
        <v>468.11219416246797</v>
      </c>
      <c r="V454" s="22">
        <f t="shared" si="47"/>
        <v>332.12078034269922</v>
      </c>
    </row>
    <row r="455" spans="1:22" x14ac:dyDescent="0.25">
      <c r="A455" s="1" t="s">
        <v>40</v>
      </c>
      <c r="B455" s="1" t="s">
        <v>16</v>
      </c>
      <c r="C455" s="1" t="s">
        <v>26</v>
      </c>
      <c r="D455" s="1" t="s">
        <v>24</v>
      </c>
      <c r="E455" s="2">
        <v>593.56282460472198</v>
      </c>
      <c r="F455" s="1" t="s">
        <v>13</v>
      </c>
      <c r="G455" s="1" t="s">
        <v>100</v>
      </c>
      <c r="H455" s="13">
        <f>IF(G455="Mix",'Growth Factors'!$N$7,(IF(G455="Oil",'Growth Factors'!$E$7,'Growth Factors'!$K$7)))</f>
        <v>0.12321919048916015</v>
      </c>
      <c r="I455" s="23">
        <f>IF(G455="Mix",'Growth Factors'!$O$7,(IF(G455="Oil",'Growth Factors'!$F$7,'Growth Factors'!$L$7)))</f>
        <v>0.28844315001838977</v>
      </c>
      <c r="J455" s="23">
        <f>IF(G455="Mix",'Growth Factors'!$P$7,(IF(G455="Oil",'Growth Factors'!$G$7,'Growth Factors'!$M$7)))</f>
        <v>-5.5772089494429255E-4</v>
      </c>
      <c r="K455" s="23">
        <f>IF(G455="Mix",'Growth Factors'!$N$12,(IF(G455="Oil",'Growth Factors'!$E$12,'Growth Factors'!$K$12)))</f>
        <v>0.15067268446583987</v>
      </c>
      <c r="L455" s="23">
        <f>IF(G455="Mix",'Growth Factors'!$O$12,(IF(G455="Oil",'Growth Factors'!$F$12,'Growth Factors'!$L$12)))</f>
        <v>0.41821082914081459</v>
      </c>
      <c r="M455" s="23">
        <f>IF(G455="Mix",'Growth Factors'!$P$12,(IF(G455="Oil",'Growth Factors'!$G$12,'Growth Factors'!$M$12)))</f>
        <v>6.2059761281023675E-3</v>
      </c>
      <c r="N455" s="24" t="str">
        <f>VLOOKUP(A455,'Part 50 Counties'!$A$2:$B$34,2)</f>
        <v>Yes</v>
      </c>
      <c r="O455" s="25">
        <v>0.95</v>
      </c>
      <c r="P455" s="25">
        <v>0.95</v>
      </c>
      <c r="Q455" s="22">
        <f t="shared" si="42"/>
        <v>33.335057767848788</v>
      </c>
      <c r="R455" s="22">
        <f t="shared" si="43"/>
        <v>38.238597773376078</v>
      </c>
      <c r="S455" s="22">
        <f t="shared" si="44"/>
        <v>29.661589110748917</v>
      </c>
      <c r="T455" s="22">
        <f t="shared" si="45"/>
        <v>34.149826439352125</v>
      </c>
      <c r="U455" s="22">
        <f t="shared" si="46"/>
        <v>42.089861281491373</v>
      </c>
      <c r="V455" s="22">
        <f t="shared" si="47"/>
        <v>29.862323066237419</v>
      </c>
    </row>
    <row r="456" spans="1:22" x14ac:dyDescent="0.25">
      <c r="A456" s="1" t="s">
        <v>40</v>
      </c>
      <c r="B456" s="1" t="s">
        <v>45</v>
      </c>
      <c r="C456" s="1" t="s">
        <v>26</v>
      </c>
      <c r="D456" s="1" t="s">
        <v>23</v>
      </c>
      <c r="E456" s="2">
        <v>13249.567351391101</v>
      </c>
      <c r="F456" s="1" t="s">
        <v>13</v>
      </c>
      <c r="G456" s="1" t="s">
        <v>100</v>
      </c>
      <c r="H456" s="13">
        <f>IF(G456="Mix",'Growth Factors'!$N$7,(IF(G456="Oil",'Growth Factors'!$E$7,'Growth Factors'!$K$7)))</f>
        <v>0.12321919048916015</v>
      </c>
      <c r="I456" s="23">
        <f>IF(G456="Mix",'Growth Factors'!$O$7,(IF(G456="Oil",'Growth Factors'!$F$7,'Growth Factors'!$L$7)))</f>
        <v>0.28844315001838977</v>
      </c>
      <c r="J456" s="23">
        <f>IF(G456="Mix",'Growth Factors'!$P$7,(IF(G456="Oil",'Growth Factors'!$G$7,'Growth Factors'!$M$7)))</f>
        <v>-5.5772089494429255E-4</v>
      </c>
      <c r="K456" s="23">
        <f>IF(G456="Mix",'Growth Factors'!$N$12,(IF(G456="Oil",'Growth Factors'!$E$12,'Growth Factors'!$K$12)))</f>
        <v>0.15067268446583987</v>
      </c>
      <c r="L456" s="23">
        <f>IF(G456="Mix",'Growth Factors'!$O$12,(IF(G456="Oil",'Growth Factors'!$F$12,'Growth Factors'!$L$12)))</f>
        <v>0.41821082914081459</v>
      </c>
      <c r="M456" s="23">
        <f>IF(G456="Mix",'Growth Factors'!$P$12,(IF(G456="Oil",'Growth Factors'!$G$12,'Growth Factors'!$M$12)))</f>
        <v>6.2059761281023675E-3</v>
      </c>
      <c r="N456" s="24" t="str">
        <f>VLOOKUP(A456,'Part 50 Counties'!$A$2:$B$34,2)</f>
        <v>Yes</v>
      </c>
      <c r="O456" s="25">
        <f>(IF(N456="No",0,(IF(D456="CO2",0,(VLOOKUP(F456,'Rule Reductions'!$C$2:$E$75,2,FALSE))))))</f>
        <v>0.8</v>
      </c>
      <c r="P456" s="25">
        <f>(IF(N456="No",0,(IF(D456="CO2",0,(VLOOKUP(F456,'Rule Reductions'!$C$2:$E$75,3,FALSE))))))</f>
        <v>0.90578983189522233</v>
      </c>
      <c r="Q456" s="4">
        <f t="shared" si="42"/>
        <v>2976.4336629522231</v>
      </c>
      <c r="R456" s="22">
        <f t="shared" si="43"/>
        <v>3414.2628589214319</v>
      </c>
      <c r="S456" s="22">
        <f t="shared" si="44"/>
        <v>2648.4355581660511</v>
      </c>
      <c r="T456" s="4">
        <f t="shared" si="45"/>
        <v>1436.3202369401579</v>
      </c>
      <c r="U456" s="22">
        <f t="shared" si="46"/>
        <v>1770.2731121041963</v>
      </c>
      <c r="V456" s="22">
        <f t="shared" si="47"/>
        <v>1255.990539754421</v>
      </c>
    </row>
    <row r="457" spans="1:22" x14ac:dyDescent="0.25">
      <c r="A457" s="1" t="s">
        <v>40</v>
      </c>
      <c r="B457" s="1" t="s">
        <v>45</v>
      </c>
      <c r="C457" s="1" t="s">
        <v>26</v>
      </c>
      <c r="D457" s="1" t="s">
        <v>24</v>
      </c>
      <c r="E457" s="2">
        <v>1350.0132633999899</v>
      </c>
      <c r="F457" s="1" t="s">
        <v>13</v>
      </c>
      <c r="G457" s="1" t="s">
        <v>100</v>
      </c>
      <c r="H457" s="13">
        <f>IF(G457="Mix",'Growth Factors'!$N$7,(IF(G457="Oil",'Growth Factors'!$E$7,'Growth Factors'!$K$7)))</f>
        <v>0.12321919048916015</v>
      </c>
      <c r="I457" s="23">
        <f>IF(G457="Mix",'Growth Factors'!$O$7,(IF(G457="Oil",'Growth Factors'!$F$7,'Growth Factors'!$L$7)))</f>
        <v>0.28844315001838977</v>
      </c>
      <c r="J457" s="23">
        <f>IF(G457="Mix",'Growth Factors'!$P$7,(IF(G457="Oil",'Growth Factors'!$G$7,'Growth Factors'!$M$7)))</f>
        <v>-5.5772089494429255E-4</v>
      </c>
      <c r="K457" s="23">
        <f>IF(G457="Mix",'Growth Factors'!$N$12,(IF(G457="Oil",'Growth Factors'!$E$12,'Growth Factors'!$K$12)))</f>
        <v>0.15067268446583987</v>
      </c>
      <c r="L457" s="23">
        <f>IF(G457="Mix",'Growth Factors'!$O$12,(IF(G457="Oil",'Growth Factors'!$F$12,'Growth Factors'!$L$12)))</f>
        <v>0.41821082914081459</v>
      </c>
      <c r="M457" s="23">
        <f>IF(G457="Mix",'Growth Factors'!$P$12,(IF(G457="Oil",'Growth Factors'!$G$12,'Growth Factors'!$M$12)))</f>
        <v>6.2059761281023675E-3</v>
      </c>
      <c r="N457" s="24" t="str">
        <f>VLOOKUP(A457,'Part 50 Counties'!$A$2:$B$34,2)</f>
        <v>Yes</v>
      </c>
      <c r="O457" s="25">
        <f>(IF(N457="No",0,(IF(D457="CO2",0,(VLOOKUP(F457,'Rule Reductions'!$C$2:$E$75,2,FALSE))))))</f>
        <v>0</v>
      </c>
      <c r="P457" s="25">
        <f>(IF(N457="No",0,(IF(D457="CO2",0,(VLOOKUP(F457,'Rule Reductions'!$C$2:$E$75,3,FALSE))))))</f>
        <v>0</v>
      </c>
      <c r="Q457" s="22">
        <f t="shared" si="42"/>
        <v>1516.3608048657661</v>
      </c>
      <c r="R457" s="22">
        <f t="shared" si="43"/>
        <v>1739.4153416616891</v>
      </c>
      <c r="S457" s="22">
        <f t="shared" si="44"/>
        <v>1349.2603327945399</v>
      </c>
      <c r="T457" s="22">
        <f t="shared" si="45"/>
        <v>1553.4233858609555</v>
      </c>
      <c r="U457" s="22">
        <f t="shared" si="46"/>
        <v>1914.6034296375967</v>
      </c>
      <c r="V457" s="22">
        <f t="shared" si="47"/>
        <v>1358.3914134852719</v>
      </c>
    </row>
    <row r="458" spans="1:22" x14ac:dyDescent="0.25">
      <c r="A458" s="1" t="s">
        <v>47</v>
      </c>
      <c r="B458" s="1" t="s">
        <v>45</v>
      </c>
      <c r="C458" s="1" t="s">
        <v>26</v>
      </c>
      <c r="D458" s="1" t="s">
        <v>23</v>
      </c>
      <c r="E458" s="2">
        <v>1317.2905153823301</v>
      </c>
      <c r="F458" s="1" t="s">
        <v>13</v>
      </c>
      <c r="G458" s="1" t="s">
        <v>100</v>
      </c>
      <c r="H458" s="13">
        <f>IF(G458="Mix",'Growth Factors'!$N$7,(IF(G458="Oil",'Growth Factors'!$E$7,'Growth Factors'!$K$7)))</f>
        <v>0.12321919048916015</v>
      </c>
      <c r="I458" s="23">
        <f>IF(G458="Mix",'Growth Factors'!$O$7,(IF(G458="Oil",'Growth Factors'!$F$7,'Growth Factors'!$L$7)))</f>
        <v>0.28844315001838977</v>
      </c>
      <c r="J458" s="23">
        <f>IF(G458="Mix",'Growth Factors'!$P$7,(IF(G458="Oil",'Growth Factors'!$G$7,'Growth Factors'!$M$7)))</f>
        <v>-5.5772089494429255E-4</v>
      </c>
      <c r="K458" s="23">
        <f>IF(G458="Mix",'Growth Factors'!$N$12,(IF(G458="Oil",'Growth Factors'!$E$12,'Growth Factors'!$K$12)))</f>
        <v>0.15067268446583987</v>
      </c>
      <c r="L458" s="23">
        <f>IF(G458="Mix",'Growth Factors'!$O$12,(IF(G458="Oil",'Growth Factors'!$F$12,'Growth Factors'!$L$12)))</f>
        <v>0.41821082914081459</v>
      </c>
      <c r="M458" s="23">
        <f>IF(G458="Mix",'Growth Factors'!$P$12,(IF(G458="Oil",'Growth Factors'!$G$12,'Growth Factors'!$M$12)))</f>
        <v>6.2059761281023675E-3</v>
      </c>
      <c r="N458" s="24" t="str">
        <f>VLOOKUP(A458,'Part 50 Counties'!$A$2:$B$34,2)</f>
        <v>No</v>
      </c>
      <c r="O458" s="25">
        <f>(IF(N458="No",0,(IF(D458="CO2",0,(VLOOKUP(F458,'Rule Reductions'!$C$2:$E$75,2,FALSE))))))</f>
        <v>0</v>
      </c>
      <c r="P458" s="25">
        <f>(IF(N458="No",0,(IF(D458="CO2",0,(VLOOKUP(F458,'Rule Reductions'!$C$2:$E$75,3,FALSE))))))</f>
        <v>0</v>
      </c>
      <c r="Q458" s="4">
        <f t="shared" si="42"/>
        <v>1479.6059863267894</v>
      </c>
      <c r="R458" s="22">
        <f t="shared" si="43"/>
        <v>1697.2539411285575</v>
      </c>
      <c r="S458" s="22">
        <f t="shared" si="44"/>
        <v>1316.5558349371895</v>
      </c>
      <c r="T458" s="4">
        <f t="shared" si="45"/>
        <v>1515.7702135563757</v>
      </c>
      <c r="U458" s="22">
        <f t="shared" si="46"/>
        <v>1868.1956740397054</v>
      </c>
      <c r="V458" s="22">
        <f t="shared" si="47"/>
        <v>1325.4655888745685</v>
      </c>
    </row>
    <row r="459" spans="1:22" x14ac:dyDescent="0.25">
      <c r="A459" s="1" t="s">
        <v>47</v>
      </c>
      <c r="B459" s="1" t="s">
        <v>45</v>
      </c>
      <c r="C459" s="1" t="s">
        <v>26</v>
      </c>
      <c r="D459" s="1" t="s">
        <v>24</v>
      </c>
      <c r="E459" s="2">
        <v>868.31079236324103</v>
      </c>
      <c r="F459" s="1" t="s">
        <v>13</v>
      </c>
      <c r="G459" s="1" t="s">
        <v>100</v>
      </c>
      <c r="H459" s="13">
        <f>IF(G459="Mix",'Growth Factors'!$N$7,(IF(G459="Oil",'Growth Factors'!$E$7,'Growth Factors'!$K$7)))</f>
        <v>0.12321919048916015</v>
      </c>
      <c r="I459" s="23">
        <f>IF(G459="Mix",'Growth Factors'!$O$7,(IF(G459="Oil",'Growth Factors'!$F$7,'Growth Factors'!$L$7)))</f>
        <v>0.28844315001838977</v>
      </c>
      <c r="J459" s="23">
        <f>IF(G459="Mix",'Growth Factors'!$P$7,(IF(G459="Oil",'Growth Factors'!$G$7,'Growth Factors'!$M$7)))</f>
        <v>-5.5772089494429255E-4</v>
      </c>
      <c r="K459" s="23">
        <f>IF(G459="Mix",'Growth Factors'!$N$12,(IF(G459="Oil",'Growth Factors'!$E$12,'Growth Factors'!$K$12)))</f>
        <v>0.15067268446583987</v>
      </c>
      <c r="L459" s="23">
        <f>IF(G459="Mix",'Growth Factors'!$O$12,(IF(G459="Oil",'Growth Factors'!$F$12,'Growth Factors'!$L$12)))</f>
        <v>0.41821082914081459</v>
      </c>
      <c r="M459" s="23">
        <f>IF(G459="Mix",'Growth Factors'!$P$12,(IF(G459="Oil",'Growth Factors'!$G$12,'Growth Factors'!$M$12)))</f>
        <v>6.2059761281023675E-3</v>
      </c>
      <c r="N459" s="24" t="str">
        <f>VLOOKUP(A459,'Part 50 Counties'!$A$2:$B$34,2)</f>
        <v>No</v>
      </c>
      <c r="O459" s="25">
        <f>(IF(N459="No",0,(IF(D459="CO2",0,(VLOOKUP(F459,'Rule Reductions'!$C$2:$E$75,2,FALSE))))))</f>
        <v>0</v>
      </c>
      <c r="P459" s="25">
        <f>(IF(N459="No",0,(IF(D459="CO2",0,(VLOOKUP(F459,'Rule Reductions'!$C$2:$E$75,3,FALSE))))))</f>
        <v>0</v>
      </c>
      <c r="Q459" s="22">
        <f t="shared" si="42"/>
        <v>975.30334529124082</v>
      </c>
      <c r="R459" s="22">
        <f t="shared" si="43"/>
        <v>1118.7690925074583</v>
      </c>
      <c r="S459" s="22">
        <f t="shared" si="44"/>
        <v>867.82651729103441</v>
      </c>
      <c r="T459" s="22">
        <f t="shared" si="45"/>
        <v>999.14151039927106</v>
      </c>
      <c r="U459" s="22">
        <f t="shared" si="46"/>
        <v>1231.4477687893898</v>
      </c>
      <c r="V459" s="22">
        <f t="shared" si="47"/>
        <v>873.69950841242098</v>
      </c>
    </row>
    <row r="460" spans="1:22" x14ac:dyDescent="0.25">
      <c r="A460" s="1" t="s">
        <v>41</v>
      </c>
      <c r="B460" s="1" t="s">
        <v>16</v>
      </c>
      <c r="C460" s="1" t="s">
        <v>26</v>
      </c>
      <c r="D460" s="1" t="s">
        <v>23</v>
      </c>
      <c r="E460" s="2">
        <v>1166.5931050474801</v>
      </c>
      <c r="F460" s="1" t="s">
        <v>13</v>
      </c>
      <c r="G460" s="1" t="s">
        <v>100</v>
      </c>
      <c r="H460" s="13">
        <f>IF(G460="Mix",'Growth Factors'!$N$7,(IF(G460="Oil",'Growth Factors'!$E$7,'Growth Factors'!$K$7)))</f>
        <v>0.12321919048916015</v>
      </c>
      <c r="I460" s="23">
        <f>IF(G460="Mix",'Growth Factors'!$O$7,(IF(G460="Oil",'Growth Factors'!$F$7,'Growth Factors'!$L$7)))</f>
        <v>0.28844315001838977</v>
      </c>
      <c r="J460" s="23">
        <f>IF(G460="Mix",'Growth Factors'!$P$7,(IF(G460="Oil",'Growth Factors'!$G$7,'Growth Factors'!$M$7)))</f>
        <v>-5.5772089494429255E-4</v>
      </c>
      <c r="K460" s="23">
        <f>IF(G460="Mix",'Growth Factors'!$N$12,(IF(G460="Oil",'Growth Factors'!$E$12,'Growth Factors'!$K$12)))</f>
        <v>0.15067268446583987</v>
      </c>
      <c r="L460" s="23">
        <f>IF(G460="Mix",'Growth Factors'!$O$12,(IF(G460="Oil",'Growth Factors'!$F$12,'Growth Factors'!$L$12)))</f>
        <v>0.41821082914081459</v>
      </c>
      <c r="M460" s="23">
        <f>IF(G460="Mix",'Growth Factors'!$P$12,(IF(G460="Oil",'Growth Factors'!$G$12,'Growth Factors'!$M$12)))</f>
        <v>6.2059761281023675E-3</v>
      </c>
      <c r="N460" s="24" t="str">
        <f>VLOOKUP(A460,'Part 50 Counties'!$A$2:$B$34,2)</f>
        <v>Yes</v>
      </c>
      <c r="O460" s="25">
        <f>(IF(N460="No",0,(IF(D460="CO2",0,(VLOOKUP(F460,'Rule Reductions'!$C$2:$E$75,2,FALSE))))))</f>
        <v>0.8</v>
      </c>
      <c r="P460" s="25">
        <f>(IF(N460="No",0,(IF(D460="CO2",0,(VLOOKUP(F460,'Rule Reductions'!$C$2:$E$75,3,FALSE))))))</f>
        <v>0.90578983189522233</v>
      </c>
      <c r="Q460" s="4">
        <f t="shared" si="42"/>
        <v>262.06795261633323</v>
      </c>
      <c r="R460" s="22">
        <f t="shared" si="43"/>
        <v>300.61777901142182</v>
      </c>
      <c r="S460" s="22">
        <f t="shared" si="44"/>
        <v>233.18849433937939</v>
      </c>
      <c r="T460" s="4">
        <f t="shared" si="45"/>
        <v>126.46460375769372</v>
      </c>
      <c r="U460" s="22">
        <f t="shared" si="46"/>
        <v>155.86836549910981</v>
      </c>
      <c r="V460" s="22">
        <f t="shared" si="47"/>
        <v>110.58699992407924</v>
      </c>
    </row>
    <row r="461" spans="1:22" x14ac:dyDescent="0.25">
      <c r="A461" s="1" t="s">
        <v>41</v>
      </c>
      <c r="B461" s="1" t="s">
        <v>16</v>
      </c>
      <c r="C461" s="1" t="s">
        <v>26</v>
      </c>
      <c r="D461" s="1" t="s">
        <v>24</v>
      </c>
      <c r="E461" s="2">
        <v>156.031382267759</v>
      </c>
      <c r="F461" s="1" t="s">
        <v>13</v>
      </c>
      <c r="G461" s="1" t="s">
        <v>100</v>
      </c>
      <c r="H461" s="13">
        <f>IF(G461="Mix",'Growth Factors'!$N$7,(IF(G461="Oil",'Growth Factors'!$E$7,'Growth Factors'!$K$7)))</f>
        <v>0.12321919048916015</v>
      </c>
      <c r="I461" s="23">
        <f>IF(G461="Mix",'Growth Factors'!$O$7,(IF(G461="Oil",'Growth Factors'!$F$7,'Growth Factors'!$L$7)))</f>
        <v>0.28844315001838977</v>
      </c>
      <c r="J461" s="23">
        <f>IF(G461="Mix",'Growth Factors'!$P$7,(IF(G461="Oil",'Growth Factors'!$G$7,'Growth Factors'!$M$7)))</f>
        <v>-5.5772089494429255E-4</v>
      </c>
      <c r="K461" s="23">
        <f>IF(G461="Mix",'Growth Factors'!$N$12,(IF(G461="Oil",'Growth Factors'!$E$12,'Growth Factors'!$K$12)))</f>
        <v>0.15067268446583987</v>
      </c>
      <c r="L461" s="23">
        <f>IF(G461="Mix",'Growth Factors'!$O$12,(IF(G461="Oil",'Growth Factors'!$F$12,'Growth Factors'!$L$12)))</f>
        <v>0.41821082914081459</v>
      </c>
      <c r="M461" s="23">
        <f>IF(G461="Mix",'Growth Factors'!$P$12,(IF(G461="Oil",'Growth Factors'!$G$12,'Growth Factors'!$M$12)))</f>
        <v>6.2059761281023675E-3</v>
      </c>
      <c r="N461" s="24" t="str">
        <f>VLOOKUP(A461,'Part 50 Counties'!$A$2:$B$34,2)</f>
        <v>Yes</v>
      </c>
      <c r="O461" s="25">
        <f>(IF(N461="No",0,(IF(D461="CO2",0,(VLOOKUP(F461,'Rule Reductions'!$C$2:$E$75,2,FALSE))))))</f>
        <v>0</v>
      </c>
      <c r="P461" s="25">
        <f>(IF(N461="No",0,(IF(D461="CO2",0,(VLOOKUP(F461,'Rule Reductions'!$C$2:$E$75,3,FALSE))))))</f>
        <v>0</v>
      </c>
      <c r="Q461" s="22">
        <f t="shared" si="42"/>
        <v>175.25744288169696</v>
      </c>
      <c r="R461" s="22">
        <f t="shared" si="43"/>
        <v>201.03756567079492</v>
      </c>
      <c r="S461" s="22">
        <f t="shared" si="44"/>
        <v>155.94436030560124</v>
      </c>
      <c r="T461" s="22">
        <f t="shared" si="45"/>
        <v>179.54104949495789</v>
      </c>
      <c r="U461" s="22">
        <f t="shared" si="46"/>
        <v>221.28539601794589</v>
      </c>
      <c r="V461" s="22">
        <f t="shared" si="47"/>
        <v>156.99970930134754</v>
      </c>
    </row>
    <row r="462" spans="1:22" x14ac:dyDescent="0.25">
      <c r="A462" s="1" t="s">
        <v>41</v>
      </c>
      <c r="B462" s="1" t="s">
        <v>45</v>
      </c>
      <c r="C462" s="1" t="s">
        <v>26</v>
      </c>
      <c r="D462" s="1" t="s">
        <v>23</v>
      </c>
      <c r="E462" s="2">
        <v>13673.0779911061</v>
      </c>
      <c r="F462" s="1" t="s">
        <v>13</v>
      </c>
      <c r="G462" s="1" t="s">
        <v>100</v>
      </c>
      <c r="H462" s="13">
        <f>IF(G462="Mix",'Growth Factors'!$N$7,(IF(G462="Oil",'Growth Factors'!$E$7,'Growth Factors'!$K$7)))</f>
        <v>0.12321919048916015</v>
      </c>
      <c r="I462" s="23">
        <f>IF(G462="Mix",'Growth Factors'!$O$7,(IF(G462="Oil",'Growth Factors'!$F$7,'Growth Factors'!$L$7)))</f>
        <v>0.28844315001838977</v>
      </c>
      <c r="J462" s="23">
        <f>IF(G462="Mix",'Growth Factors'!$P$7,(IF(G462="Oil",'Growth Factors'!$G$7,'Growth Factors'!$M$7)))</f>
        <v>-5.5772089494429255E-4</v>
      </c>
      <c r="K462" s="23">
        <f>IF(G462="Mix",'Growth Factors'!$N$12,(IF(G462="Oil",'Growth Factors'!$E$12,'Growth Factors'!$K$12)))</f>
        <v>0.15067268446583987</v>
      </c>
      <c r="L462" s="23">
        <f>IF(G462="Mix",'Growth Factors'!$O$12,(IF(G462="Oil",'Growth Factors'!$F$12,'Growth Factors'!$L$12)))</f>
        <v>0.41821082914081459</v>
      </c>
      <c r="M462" s="23">
        <f>IF(G462="Mix",'Growth Factors'!$P$12,(IF(G462="Oil",'Growth Factors'!$G$12,'Growth Factors'!$M$12)))</f>
        <v>6.2059761281023675E-3</v>
      </c>
      <c r="N462" s="24" t="str">
        <f>VLOOKUP(A462,'Part 50 Counties'!$A$2:$B$34,2)</f>
        <v>Yes</v>
      </c>
      <c r="O462" s="25">
        <f>(IF(N462="No",0,(IF(D462="CO2",0,(VLOOKUP(F462,'Rule Reductions'!$C$2:$E$75,2,FALSE))))))</f>
        <v>0.8</v>
      </c>
      <c r="P462" s="25">
        <f>(IF(N462="No",0,(IF(D462="CO2",0,(VLOOKUP(F462,'Rule Reductions'!$C$2:$E$75,3,FALSE))))))</f>
        <v>0.90578983189522233</v>
      </c>
      <c r="Q462" s="4">
        <f t="shared" si="42"/>
        <v>3071.5727185330684</v>
      </c>
      <c r="R462" s="22">
        <f t="shared" si="43"/>
        <v>3523.3967354615711</v>
      </c>
      <c r="S462" s="22">
        <f t="shared" si="44"/>
        <v>2733.0904459624508</v>
      </c>
      <c r="T462" s="4">
        <f t="shared" si="45"/>
        <v>1482.2309362293886</v>
      </c>
      <c r="U462" s="22">
        <f t="shared" si="46"/>
        <v>1826.8583181183988</v>
      </c>
      <c r="V462" s="22">
        <f t="shared" si="47"/>
        <v>1296.1371606108019</v>
      </c>
    </row>
    <row r="463" spans="1:22" x14ac:dyDescent="0.25">
      <c r="A463" s="1" t="s">
        <v>41</v>
      </c>
      <c r="B463" s="1" t="s">
        <v>45</v>
      </c>
      <c r="C463" s="1" t="s">
        <v>26</v>
      </c>
      <c r="D463" s="1" t="s">
        <v>24</v>
      </c>
      <c r="E463" s="2">
        <v>1722.9585437079099</v>
      </c>
      <c r="F463" s="1" t="s">
        <v>13</v>
      </c>
      <c r="G463" s="1" t="s">
        <v>100</v>
      </c>
      <c r="H463" s="13">
        <f>IF(G463="Mix",'Growth Factors'!$N$7,(IF(G463="Oil",'Growth Factors'!$E$7,'Growth Factors'!$K$7)))</f>
        <v>0.12321919048916015</v>
      </c>
      <c r="I463" s="23">
        <f>IF(G463="Mix",'Growth Factors'!$O$7,(IF(G463="Oil",'Growth Factors'!$F$7,'Growth Factors'!$L$7)))</f>
        <v>0.28844315001838977</v>
      </c>
      <c r="J463" s="23">
        <f>IF(G463="Mix",'Growth Factors'!$P$7,(IF(G463="Oil",'Growth Factors'!$G$7,'Growth Factors'!$M$7)))</f>
        <v>-5.5772089494429255E-4</v>
      </c>
      <c r="K463" s="23">
        <f>IF(G463="Mix",'Growth Factors'!$N$12,(IF(G463="Oil",'Growth Factors'!$E$12,'Growth Factors'!$K$12)))</f>
        <v>0.15067268446583987</v>
      </c>
      <c r="L463" s="23">
        <f>IF(G463="Mix",'Growth Factors'!$O$12,(IF(G463="Oil",'Growth Factors'!$F$12,'Growth Factors'!$L$12)))</f>
        <v>0.41821082914081459</v>
      </c>
      <c r="M463" s="23">
        <f>IF(G463="Mix",'Growth Factors'!$P$12,(IF(G463="Oil",'Growth Factors'!$G$12,'Growth Factors'!$M$12)))</f>
        <v>6.2059761281023675E-3</v>
      </c>
      <c r="N463" s="24" t="str">
        <f>VLOOKUP(A463,'Part 50 Counties'!$A$2:$B$34,2)</f>
        <v>Yes</v>
      </c>
      <c r="O463" s="25">
        <f>(IF(N463="No",0,(IF(D463="CO2",0,(VLOOKUP(F463,'Rule Reductions'!$C$2:$E$75,2,FALSE))))))</f>
        <v>0</v>
      </c>
      <c r="P463" s="25">
        <f>(IF(N463="No",0,(IF(D463="CO2",0,(VLOOKUP(F463,'Rule Reductions'!$C$2:$E$75,3,FALSE))))))</f>
        <v>0</v>
      </c>
      <c r="Q463" s="22">
        <f t="shared" si="42"/>
        <v>1935.2601007099809</v>
      </c>
      <c r="R463" s="22">
        <f t="shared" si="43"/>
        <v>2219.9341334061169</v>
      </c>
      <c r="S463" s="22">
        <f t="shared" si="44"/>
        <v>1721.9976137269612</v>
      </c>
      <c r="T463" s="22">
        <f t="shared" si="45"/>
        <v>1982.5613327117348</v>
      </c>
      <c r="U463" s="22">
        <f t="shared" si="46"/>
        <v>2443.5184648472455</v>
      </c>
      <c r="V463" s="22">
        <f t="shared" si="47"/>
        <v>1733.6511832998713</v>
      </c>
    </row>
    <row r="464" spans="1:22" x14ac:dyDescent="0.25">
      <c r="A464" s="1" t="s">
        <v>48</v>
      </c>
      <c r="B464" s="1" t="s">
        <v>16</v>
      </c>
      <c r="C464" s="1" t="s">
        <v>26</v>
      </c>
      <c r="D464" s="1" t="s">
        <v>23</v>
      </c>
      <c r="E464" s="2">
        <v>23.922607859341799</v>
      </c>
      <c r="F464" s="1" t="s">
        <v>13</v>
      </c>
      <c r="G464" s="1" t="s">
        <v>100</v>
      </c>
      <c r="H464" s="13">
        <f>IF(G464="Mix",'Growth Factors'!$N$7,(IF(G464="Oil",'Growth Factors'!$E$7,'Growth Factors'!$K$7)))</f>
        <v>0.12321919048916015</v>
      </c>
      <c r="I464" s="23">
        <f>IF(G464="Mix",'Growth Factors'!$O$7,(IF(G464="Oil",'Growth Factors'!$F$7,'Growth Factors'!$L$7)))</f>
        <v>0.28844315001838977</v>
      </c>
      <c r="J464" s="23">
        <f>IF(G464="Mix",'Growth Factors'!$P$7,(IF(G464="Oil",'Growth Factors'!$G$7,'Growth Factors'!$M$7)))</f>
        <v>-5.5772089494429255E-4</v>
      </c>
      <c r="K464" s="23">
        <f>IF(G464="Mix",'Growth Factors'!$N$12,(IF(G464="Oil",'Growth Factors'!$E$12,'Growth Factors'!$K$12)))</f>
        <v>0.15067268446583987</v>
      </c>
      <c r="L464" s="23">
        <f>IF(G464="Mix",'Growth Factors'!$O$12,(IF(G464="Oil",'Growth Factors'!$F$12,'Growth Factors'!$L$12)))</f>
        <v>0.41821082914081459</v>
      </c>
      <c r="M464" s="23">
        <f>IF(G464="Mix",'Growth Factors'!$P$12,(IF(G464="Oil",'Growth Factors'!$G$12,'Growth Factors'!$M$12)))</f>
        <v>6.2059761281023675E-3</v>
      </c>
      <c r="N464" s="24" t="str">
        <f>VLOOKUP(A464,'Part 50 Counties'!$A$2:$B$34,2)</f>
        <v>No</v>
      </c>
      <c r="O464" s="25">
        <f>(IF(N464="No",0,(IF(D464="CO2",0,(VLOOKUP(F464,'Rule Reductions'!$C$2:$E$75,2,FALSE))))))</f>
        <v>0</v>
      </c>
      <c r="P464" s="25">
        <f>(IF(N464="No",0,(IF(D464="CO2",0,(VLOOKUP(F464,'Rule Reductions'!$C$2:$E$75,3,FALSE))))))</f>
        <v>0</v>
      </c>
      <c r="Q464" s="4">
        <f t="shared" si="42"/>
        <v>26.870332234159516</v>
      </c>
      <c r="R464" s="22">
        <f t="shared" si="43"/>
        <v>30.822920226945033</v>
      </c>
      <c r="S464" s="22">
        <f t="shared" si="44"/>
        <v>23.909265721077084</v>
      </c>
      <c r="T464" s="4">
        <f t="shared" si="45"/>
        <v>27.527091404932428</v>
      </c>
      <c r="U464" s="22">
        <f t="shared" si="46"/>
        <v>33.9273015274077</v>
      </c>
      <c r="V464" s="22">
        <f t="shared" si="47"/>
        <v>24.071070992638827</v>
      </c>
    </row>
    <row r="465" spans="1:22" x14ac:dyDescent="0.25">
      <c r="A465" s="1" t="s">
        <v>48</v>
      </c>
      <c r="B465" s="1" t="s">
        <v>16</v>
      </c>
      <c r="C465" s="1" t="s">
        <v>26</v>
      </c>
      <c r="D465" s="1" t="s">
        <v>24</v>
      </c>
      <c r="E465" s="6">
        <v>4.7380689727746903</v>
      </c>
      <c r="F465" s="1" t="s">
        <v>13</v>
      </c>
      <c r="G465" s="1" t="s">
        <v>100</v>
      </c>
      <c r="H465" s="13">
        <f>IF(G465="Mix",'Growth Factors'!$N$7,(IF(G465="Oil",'Growth Factors'!$E$7,'Growth Factors'!$K$7)))</f>
        <v>0.12321919048916015</v>
      </c>
      <c r="I465" s="23">
        <f>IF(G465="Mix",'Growth Factors'!$O$7,(IF(G465="Oil",'Growth Factors'!$F$7,'Growth Factors'!$L$7)))</f>
        <v>0.28844315001838977</v>
      </c>
      <c r="J465" s="23">
        <f>IF(G465="Mix",'Growth Factors'!$P$7,(IF(G465="Oil",'Growth Factors'!$G$7,'Growth Factors'!$M$7)))</f>
        <v>-5.5772089494429255E-4</v>
      </c>
      <c r="K465" s="23">
        <f>IF(G465="Mix",'Growth Factors'!$N$12,(IF(G465="Oil",'Growth Factors'!$E$12,'Growth Factors'!$K$12)))</f>
        <v>0.15067268446583987</v>
      </c>
      <c r="L465" s="23">
        <f>IF(G465="Mix",'Growth Factors'!$O$12,(IF(G465="Oil",'Growth Factors'!$F$12,'Growth Factors'!$L$12)))</f>
        <v>0.41821082914081459</v>
      </c>
      <c r="M465" s="23">
        <f>IF(G465="Mix",'Growth Factors'!$P$12,(IF(G465="Oil",'Growth Factors'!$G$12,'Growth Factors'!$M$12)))</f>
        <v>6.2059761281023675E-3</v>
      </c>
      <c r="N465" s="24" t="str">
        <f>VLOOKUP(A465,'Part 50 Counties'!$A$2:$B$34,2)</f>
        <v>No</v>
      </c>
      <c r="O465" s="25">
        <f>(IF(N465="No",0,(IF(D465="CO2",0,(VLOOKUP(F465,'Rule Reductions'!$C$2:$E$75,2,FALSE))))))</f>
        <v>0</v>
      </c>
      <c r="P465" s="25">
        <f>(IF(N465="No",0,(IF(D465="CO2",0,(VLOOKUP(F465,'Rule Reductions'!$C$2:$E$75,3,FALSE))))))</f>
        <v>0</v>
      </c>
      <c r="Q465" s="22">
        <f t="shared" si="42"/>
        <v>5.3218899960817945</v>
      </c>
      <c r="R465" s="22">
        <f t="shared" si="43"/>
        <v>6.1047325122862182</v>
      </c>
      <c r="S465" s="22">
        <f t="shared" si="44"/>
        <v>4.7354264527068866</v>
      </c>
      <c r="T465" s="22">
        <f t="shared" si="45"/>
        <v>5.4519665440869574</v>
      </c>
      <c r="U465" s="22">
        <f t="shared" si="46"/>
        <v>6.7195807264051615</v>
      </c>
      <c r="V465" s="22">
        <f t="shared" si="47"/>
        <v>4.7674733157130325</v>
      </c>
    </row>
    <row r="466" spans="1:22" x14ac:dyDescent="0.25">
      <c r="A466" s="1" t="s">
        <v>48</v>
      </c>
      <c r="B466" s="1" t="s">
        <v>45</v>
      </c>
      <c r="C466" s="1" t="s">
        <v>26</v>
      </c>
      <c r="D466" s="1" t="s">
        <v>23</v>
      </c>
      <c r="E466" s="2">
        <v>78.879671579780407</v>
      </c>
      <c r="F466" s="1" t="s">
        <v>13</v>
      </c>
      <c r="G466" s="1" t="s">
        <v>100</v>
      </c>
      <c r="H466" s="13">
        <f>IF(G466="Mix",'Growth Factors'!$N$7,(IF(G466="Oil",'Growth Factors'!$E$7,'Growth Factors'!$K$7)))</f>
        <v>0.12321919048916015</v>
      </c>
      <c r="I466" s="23">
        <f>IF(G466="Mix",'Growth Factors'!$O$7,(IF(G466="Oil",'Growth Factors'!$F$7,'Growth Factors'!$L$7)))</f>
        <v>0.28844315001838977</v>
      </c>
      <c r="J466" s="23">
        <f>IF(G466="Mix",'Growth Factors'!$P$7,(IF(G466="Oil",'Growth Factors'!$G$7,'Growth Factors'!$M$7)))</f>
        <v>-5.5772089494429255E-4</v>
      </c>
      <c r="K466" s="23">
        <f>IF(G466="Mix",'Growth Factors'!$N$12,(IF(G466="Oil",'Growth Factors'!$E$12,'Growth Factors'!$K$12)))</f>
        <v>0.15067268446583987</v>
      </c>
      <c r="L466" s="23">
        <f>IF(G466="Mix",'Growth Factors'!$O$12,(IF(G466="Oil",'Growth Factors'!$F$12,'Growth Factors'!$L$12)))</f>
        <v>0.41821082914081459</v>
      </c>
      <c r="M466" s="23">
        <f>IF(G466="Mix",'Growth Factors'!$P$12,(IF(G466="Oil",'Growth Factors'!$G$12,'Growth Factors'!$M$12)))</f>
        <v>6.2059761281023675E-3</v>
      </c>
      <c r="N466" s="24" t="str">
        <f>VLOOKUP(A466,'Part 50 Counties'!$A$2:$B$34,2)</f>
        <v>No</v>
      </c>
      <c r="O466" s="25">
        <f>(IF(N466="No",0,(IF(D466="CO2",0,(VLOOKUP(F466,'Rule Reductions'!$C$2:$E$75,2,FALSE))))))</f>
        <v>0</v>
      </c>
      <c r="P466" s="25">
        <f>(IF(N466="No",0,(IF(D466="CO2",0,(VLOOKUP(F466,'Rule Reductions'!$C$2:$E$75,3,FALSE))))))</f>
        <v>0</v>
      </c>
      <c r="Q466" s="4">
        <f t="shared" si="42"/>
        <v>88.599160857891761</v>
      </c>
      <c r="R466" s="22">
        <f t="shared" si="43"/>
        <v>101.63197252266832</v>
      </c>
      <c r="S466" s="22">
        <f t="shared" si="44"/>
        <v>78.835678738754012</v>
      </c>
      <c r="T466" s="4">
        <f t="shared" si="45"/>
        <v>90.764683446489741</v>
      </c>
      <c r="U466" s="22">
        <f t="shared" si="46"/>
        <v>111.86800443351552</v>
      </c>
      <c r="V466" s="22">
        <f t="shared" si="47"/>
        <v>79.369196938597085</v>
      </c>
    </row>
    <row r="467" spans="1:22" x14ac:dyDescent="0.25">
      <c r="A467" s="1" t="s">
        <v>48</v>
      </c>
      <c r="B467" s="1" t="s">
        <v>45</v>
      </c>
      <c r="C467" s="1" t="s">
        <v>26</v>
      </c>
      <c r="D467" s="1" t="s">
        <v>24</v>
      </c>
      <c r="E467" s="2">
        <v>51.994658225343798</v>
      </c>
      <c r="F467" s="1" t="s">
        <v>13</v>
      </c>
      <c r="G467" s="1" t="s">
        <v>100</v>
      </c>
      <c r="H467" s="13">
        <f>IF(G467="Mix",'Growth Factors'!$N$7,(IF(G467="Oil",'Growth Factors'!$E$7,'Growth Factors'!$K$7)))</f>
        <v>0.12321919048916015</v>
      </c>
      <c r="I467" s="23">
        <f>IF(G467="Mix",'Growth Factors'!$O$7,(IF(G467="Oil",'Growth Factors'!$F$7,'Growth Factors'!$L$7)))</f>
        <v>0.28844315001838977</v>
      </c>
      <c r="J467" s="23">
        <f>IF(G467="Mix",'Growth Factors'!$P$7,(IF(G467="Oil",'Growth Factors'!$G$7,'Growth Factors'!$M$7)))</f>
        <v>-5.5772089494429255E-4</v>
      </c>
      <c r="K467" s="23">
        <f>IF(G467="Mix",'Growth Factors'!$N$12,(IF(G467="Oil",'Growth Factors'!$E$12,'Growth Factors'!$K$12)))</f>
        <v>0.15067268446583987</v>
      </c>
      <c r="L467" s="23">
        <f>IF(G467="Mix",'Growth Factors'!$O$12,(IF(G467="Oil",'Growth Factors'!$F$12,'Growth Factors'!$L$12)))</f>
        <v>0.41821082914081459</v>
      </c>
      <c r="M467" s="23">
        <f>IF(G467="Mix",'Growth Factors'!$P$12,(IF(G467="Oil",'Growth Factors'!$G$12,'Growth Factors'!$M$12)))</f>
        <v>6.2059761281023675E-3</v>
      </c>
      <c r="N467" s="24" t="str">
        <f>VLOOKUP(A467,'Part 50 Counties'!$A$2:$B$34,2)</f>
        <v>No</v>
      </c>
      <c r="O467" s="25">
        <f>(IF(N467="No",0,(IF(D467="CO2",0,(VLOOKUP(F467,'Rule Reductions'!$C$2:$E$75,2,FALSE))))))</f>
        <v>0</v>
      </c>
      <c r="P467" s="25">
        <f>(IF(N467="No",0,(IF(D467="CO2",0,(VLOOKUP(F467,'Rule Reductions'!$C$2:$E$75,3,FALSE))))))</f>
        <v>0</v>
      </c>
      <c r="Q467" s="22">
        <f t="shared" si="42"/>
        <v>58.401397921631215</v>
      </c>
      <c r="R467" s="22">
        <f t="shared" si="43"/>
        <v>66.992161227991545</v>
      </c>
      <c r="S467" s="22">
        <f t="shared" si="44"/>
        <v>51.965659718026032</v>
      </c>
      <c r="T467" s="22">
        <f t="shared" si="45"/>
        <v>59.828832958040209</v>
      </c>
      <c r="U467" s="22">
        <f t="shared" si="46"/>
        <v>73.739387352658099</v>
      </c>
      <c r="V467" s="22">
        <f t="shared" si="47"/>
        <v>52.31733583307912</v>
      </c>
    </row>
    <row r="468" spans="1:22" x14ac:dyDescent="0.25">
      <c r="A468" s="1" t="s">
        <v>42</v>
      </c>
      <c r="B468" s="1" t="s">
        <v>16</v>
      </c>
      <c r="C468" s="1" t="s">
        <v>26</v>
      </c>
      <c r="D468" s="1" t="s">
        <v>23</v>
      </c>
      <c r="E468" s="2">
        <v>843.13510195097297</v>
      </c>
      <c r="F468" s="1" t="s">
        <v>13</v>
      </c>
      <c r="G468" s="1" t="s">
        <v>100</v>
      </c>
      <c r="H468" s="13">
        <f>IF(G468="Mix",'Growth Factors'!$N$7,(IF(G468="Oil",'Growth Factors'!$E$7,'Growth Factors'!$K$7)))</f>
        <v>0.12321919048916015</v>
      </c>
      <c r="I468" s="23">
        <f>IF(G468="Mix",'Growth Factors'!$O$7,(IF(G468="Oil",'Growth Factors'!$F$7,'Growth Factors'!$L$7)))</f>
        <v>0.28844315001838977</v>
      </c>
      <c r="J468" s="23">
        <f>IF(G468="Mix",'Growth Factors'!$P$7,(IF(G468="Oil",'Growth Factors'!$G$7,'Growth Factors'!$M$7)))</f>
        <v>-5.5772089494429255E-4</v>
      </c>
      <c r="K468" s="23">
        <f>IF(G468="Mix",'Growth Factors'!$N$12,(IF(G468="Oil",'Growth Factors'!$E$12,'Growth Factors'!$K$12)))</f>
        <v>0.15067268446583987</v>
      </c>
      <c r="L468" s="23">
        <f>IF(G468="Mix",'Growth Factors'!$O$12,(IF(G468="Oil",'Growth Factors'!$F$12,'Growth Factors'!$L$12)))</f>
        <v>0.41821082914081459</v>
      </c>
      <c r="M468" s="23">
        <f>IF(G468="Mix",'Growth Factors'!$P$12,(IF(G468="Oil",'Growth Factors'!$G$12,'Growth Factors'!$M$12)))</f>
        <v>6.2059761281023675E-3</v>
      </c>
      <c r="N468" s="24" t="str">
        <f>VLOOKUP(A468,'Part 50 Counties'!$A$2:$B$34,2)</f>
        <v>Yes</v>
      </c>
      <c r="O468" s="25">
        <f>(IF(N468="No",0,(IF(D468="CO2",0,(VLOOKUP(F468,'Rule Reductions'!$C$2:$E$75,2,FALSE))))))</f>
        <v>0.8</v>
      </c>
      <c r="P468" s="25">
        <f>(IF(N468="No",0,(IF(D468="CO2",0,(VLOOKUP(F468,'Rule Reductions'!$C$2:$E$75,3,FALSE))))))</f>
        <v>0.90578983189522233</v>
      </c>
      <c r="Q468" s="4">
        <f t="shared" si="42"/>
        <v>189.40510533727343</v>
      </c>
      <c r="R468" s="22">
        <f t="shared" si="43"/>
        <v>217.2663293297575</v>
      </c>
      <c r="S468" s="22">
        <f t="shared" si="44"/>
        <v>168.53297357747076</v>
      </c>
      <c r="T468" s="4">
        <f t="shared" si="45"/>
        <v>91.400117248329536</v>
      </c>
      <c r="U468" s="22">
        <f t="shared" si="46"/>
        <v>112.65118031935803</v>
      </c>
      <c r="V468" s="22">
        <f t="shared" si="47"/>
        <v>79.924852163124996</v>
      </c>
    </row>
    <row r="469" spans="1:22" x14ac:dyDescent="0.25">
      <c r="A469" s="1" t="s">
        <v>42</v>
      </c>
      <c r="B469" s="1" t="s">
        <v>16</v>
      </c>
      <c r="C469" s="1" t="s">
        <v>26</v>
      </c>
      <c r="D469" s="1" t="s">
        <v>24</v>
      </c>
      <c r="E469" s="2">
        <v>174.99612401449099</v>
      </c>
      <c r="F469" s="1" t="s">
        <v>13</v>
      </c>
      <c r="G469" s="1" t="s">
        <v>100</v>
      </c>
      <c r="H469" s="13">
        <f>IF(G469="Mix",'Growth Factors'!$N$7,(IF(G469="Oil",'Growth Factors'!$E$7,'Growth Factors'!$K$7)))</f>
        <v>0.12321919048916015</v>
      </c>
      <c r="I469" s="23">
        <f>IF(G469="Mix",'Growth Factors'!$O$7,(IF(G469="Oil",'Growth Factors'!$F$7,'Growth Factors'!$L$7)))</f>
        <v>0.28844315001838977</v>
      </c>
      <c r="J469" s="23">
        <f>IF(G469="Mix",'Growth Factors'!$P$7,(IF(G469="Oil",'Growth Factors'!$G$7,'Growth Factors'!$M$7)))</f>
        <v>-5.5772089494429255E-4</v>
      </c>
      <c r="K469" s="23">
        <f>IF(G469="Mix",'Growth Factors'!$N$12,(IF(G469="Oil",'Growth Factors'!$E$12,'Growth Factors'!$K$12)))</f>
        <v>0.15067268446583987</v>
      </c>
      <c r="L469" s="23">
        <f>IF(G469="Mix",'Growth Factors'!$O$12,(IF(G469="Oil",'Growth Factors'!$F$12,'Growth Factors'!$L$12)))</f>
        <v>0.41821082914081459</v>
      </c>
      <c r="M469" s="23">
        <f>IF(G469="Mix",'Growth Factors'!$P$12,(IF(G469="Oil",'Growth Factors'!$G$12,'Growth Factors'!$M$12)))</f>
        <v>6.2059761281023675E-3</v>
      </c>
      <c r="N469" s="24" t="str">
        <f>VLOOKUP(A469,'Part 50 Counties'!$A$2:$B$34,2)</f>
        <v>Yes</v>
      </c>
      <c r="O469" s="25">
        <f>(IF(N469="No",0,(IF(D469="CO2",0,(VLOOKUP(F469,'Rule Reductions'!$C$2:$E$75,2,FALSE))))))</f>
        <v>0</v>
      </c>
      <c r="P469" s="25">
        <f>(IF(N469="No",0,(IF(D469="CO2",0,(VLOOKUP(F469,'Rule Reductions'!$C$2:$E$75,3,FALSE))))))</f>
        <v>0</v>
      </c>
      <c r="Q469" s="22">
        <f t="shared" si="42"/>
        <v>196.55900475429726</v>
      </c>
      <c r="R469" s="22">
        <f t="shared" si="43"/>
        <v>225.47255726623953</v>
      </c>
      <c r="S469" s="22">
        <f t="shared" si="44"/>
        <v>174.89852501959385</v>
      </c>
      <c r="T469" s="22">
        <f t="shared" si="45"/>
        <v>201.36325979087138</v>
      </c>
      <c r="U469" s="22">
        <f t="shared" si="46"/>
        <v>248.18139813502009</v>
      </c>
      <c r="V469" s="22">
        <f t="shared" si="47"/>
        <v>176.08214578263537</v>
      </c>
    </row>
    <row r="470" spans="1:22" x14ac:dyDescent="0.25">
      <c r="A470" s="1" t="s">
        <v>42</v>
      </c>
      <c r="B470" s="1" t="s">
        <v>45</v>
      </c>
      <c r="C470" s="1" t="s">
        <v>26</v>
      </c>
      <c r="D470" s="1" t="s">
        <v>23</v>
      </c>
      <c r="E470" s="2">
        <v>31469.772476327402</v>
      </c>
      <c r="F470" s="1" t="s">
        <v>13</v>
      </c>
      <c r="G470" s="1" t="s">
        <v>100</v>
      </c>
      <c r="H470" s="13">
        <f>IF(G470="Mix",'Growth Factors'!$N$7,(IF(G470="Oil",'Growth Factors'!$E$7,'Growth Factors'!$K$7)))</f>
        <v>0.12321919048916015</v>
      </c>
      <c r="I470" s="23">
        <f>IF(G470="Mix",'Growth Factors'!$O$7,(IF(G470="Oil",'Growth Factors'!$F$7,'Growth Factors'!$L$7)))</f>
        <v>0.28844315001838977</v>
      </c>
      <c r="J470" s="23">
        <f>IF(G470="Mix",'Growth Factors'!$P$7,(IF(G470="Oil",'Growth Factors'!$G$7,'Growth Factors'!$M$7)))</f>
        <v>-5.5772089494429255E-4</v>
      </c>
      <c r="K470" s="23">
        <f>IF(G470="Mix",'Growth Factors'!$N$12,(IF(G470="Oil",'Growth Factors'!$E$12,'Growth Factors'!$K$12)))</f>
        <v>0.15067268446583987</v>
      </c>
      <c r="L470" s="23">
        <f>IF(G470="Mix",'Growth Factors'!$O$12,(IF(G470="Oil",'Growth Factors'!$F$12,'Growth Factors'!$L$12)))</f>
        <v>0.41821082914081459</v>
      </c>
      <c r="M470" s="23">
        <f>IF(G470="Mix",'Growth Factors'!$P$12,(IF(G470="Oil",'Growth Factors'!$G$12,'Growth Factors'!$M$12)))</f>
        <v>6.2059761281023675E-3</v>
      </c>
      <c r="N470" s="24" t="str">
        <f>VLOOKUP(A470,'Part 50 Counties'!$A$2:$B$34,2)</f>
        <v>Yes</v>
      </c>
      <c r="O470" s="25">
        <f>(IF(N470="No",0,(IF(D470="CO2",0,(VLOOKUP(F470,'Rule Reductions'!$C$2:$E$75,2,FALSE))))))</f>
        <v>0.8</v>
      </c>
      <c r="P470" s="25">
        <f>(IF(N470="No",0,(IF(D470="CO2",0,(VLOOKUP(F470,'Rule Reductions'!$C$2:$E$75,3,FALSE))))))</f>
        <v>0.90578983189522233</v>
      </c>
      <c r="Q470" s="4">
        <f t="shared" si="42"/>
        <v>7069.4904731477027</v>
      </c>
      <c r="R470" s="22">
        <f t="shared" si="43"/>
        <v>8109.402555952257</v>
      </c>
      <c r="S470" s="22">
        <f t="shared" si="44"/>
        <v>6290.4442253316402</v>
      </c>
      <c r="T470" s="4">
        <f t="shared" si="45"/>
        <v>3411.4827949386372</v>
      </c>
      <c r="U470" s="22">
        <f t="shared" si="46"/>
        <v>4204.6725437438508</v>
      </c>
      <c r="V470" s="22">
        <f t="shared" si="47"/>
        <v>2983.1718629168204</v>
      </c>
    </row>
    <row r="471" spans="1:22" x14ac:dyDescent="0.25">
      <c r="A471" s="1" t="s">
        <v>42</v>
      </c>
      <c r="B471" s="1" t="s">
        <v>45</v>
      </c>
      <c r="C471" s="1" t="s">
        <v>26</v>
      </c>
      <c r="D471" s="1" t="s">
        <v>24</v>
      </c>
      <c r="E471" s="2">
        <v>5882.8860154681697</v>
      </c>
      <c r="F471" s="1" t="s">
        <v>13</v>
      </c>
      <c r="G471" s="1" t="s">
        <v>100</v>
      </c>
      <c r="H471" s="13">
        <f>IF(G471="Mix",'Growth Factors'!$N$7,(IF(G471="Oil",'Growth Factors'!$E$7,'Growth Factors'!$K$7)))</f>
        <v>0.12321919048916015</v>
      </c>
      <c r="I471" s="23">
        <f>IF(G471="Mix",'Growth Factors'!$O$7,(IF(G471="Oil",'Growth Factors'!$F$7,'Growth Factors'!$L$7)))</f>
        <v>0.28844315001838977</v>
      </c>
      <c r="J471" s="23">
        <f>IF(G471="Mix",'Growth Factors'!$P$7,(IF(G471="Oil",'Growth Factors'!$G$7,'Growth Factors'!$M$7)))</f>
        <v>-5.5772089494429255E-4</v>
      </c>
      <c r="K471" s="23">
        <f>IF(G471="Mix",'Growth Factors'!$N$12,(IF(G471="Oil",'Growth Factors'!$E$12,'Growth Factors'!$K$12)))</f>
        <v>0.15067268446583987</v>
      </c>
      <c r="L471" s="23">
        <f>IF(G471="Mix",'Growth Factors'!$O$12,(IF(G471="Oil",'Growth Factors'!$F$12,'Growth Factors'!$L$12)))</f>
        <v>0.41821082914081459</v>
      </c>
      <c r="M471" s="23">
        <f>IF(G471="Mix",'Growth Factors'!$P$12,(IF(G471="Oil",'Growth Factors'!$G$12,'Growth Factors'!$M$12)))</f>
        <v>6.2059761281023675E-3</v>
      </c>
      <c r="N471" s="24" t="str">
        <f>VLOOKUP(A471,'Part 50 Counties'!$A$2:$B$34,2)</f>
        <v>Yes</v>
      </c>
      <c r="O471" s="25">
        <f>(IF(N471="No",0,(IF(D471="CO2",0,(VLOOKUP(F471,'Rule Reductions'!$C$2:$E$75,2,FALSE))))))</f>
        <v>0</v>
      </c>
      <c r="P471" s="25">
        <f>(IF(N471="No",0,(IF(D471="CO2",0,(VLOOKUP(F471,'Rule Reductions'!$C$2:$E$75,3,FALSE))))))</f>
        <v>0</v>
      </c>
      <c r="Q471" s="22">
        <f t="shared" si="42"/>
        <v>6607.7704680341585</v>
      </c>
      <c r="R471" s="22">
        <f t="shared" si="43"/>
        <v>7579.7641889689421</v>
      </c>
      <c r="S471" s="22">
        <f t="shared" si="44"/>
        <v>5879.6050070147676</v>
      </c>
      <c r="T471" s="22">
        <f t="shared" si="45"/>
        <v>6769.2762438253076</v>
      </c>
      <c r="U471" s="22">
        <f t="shared" si="46"/>
        <v>8343.1726537380164</v>
      </c>
      <c r="V471" s="22">
        <f t="shared" si="47"/>
        <v>5919.3950656445122</v>
      </c>
    </row>
    <row r="472" spans="1:22" x14ac:dyDescent="0.25">
      <c r="A472" s="1" t="s">
        <v>43</v>
      </c>
      <c r="B472" s="1" t="s">
        <v>45</v>
      </c>
      <c r="C472" s="1" t="s">
        <v>26</v>
      </c>
      <c r="D472" s="1" t="s">
        <v>23</v>
      </c>
      <c r="E472" s="2">
        <v>140.65520604029999</v>
      </c>
      <c r="F472" s="1" t="s">
        <v>13</v>
      </c>
      <c r="G472" s="1" t="s">
        <v>100</v>
      </c>
      <c r="H472" s="13">
        <f>IF(G472="Mix",'Growth Factors'!$N$7,(IF(G472="Oil",'Growth Factors'!$E$7,'Growth Factors'!$K$7)))</f>
        <v>0.12321919048916015</v>
      </c>
      <c r="I472" s="23">
        <f>IF(G472="Mix",'Growth Factors'!$O$7,(IF(G472="Oil",'Growth Factors'!$F$7,'Growth Factors'!$L$7)))</f>
        <v>0.28844315001838977</v>
      </c>
      <c r="J472" s="23">
        <f>IF(G472="Mix",'Growth Factors'!$P$7,(IF(G472="Oil",'Growth Factors'!$G$7,'Growth Factors'!$M$7)))</f>
        <v>-5.5772089494429255E-4</v>
      </c>
      <c r="K472" s="23">
        <f>IF(G472="Mix",'Growth Factors'!$N$12,(IF(G472="Oil",'Growth Factors'!$E$12,'Growth Factors'!$K$12)))</f>
        <v>0.15067268446583987</v>
      </c>
      <c r="L472" s="23">
        <f>IF(G472="Mix",'Growth Factors'!$O$12,(IF(G472="Oil",'Growth Factors'!$F$12,'Growth Factors'!$L$12)))</f>
        <v>0.41821082914081459</v>
      </c>
      <c r="M472" s="23">
        <f>IF(G472="Mix",'Growth Factors'!$P$12,(IF(G472="Oil",'Growth Factors'!$G$12,'Growth Factors'!$M$12)))</f>
        <v>6.2059761281023675E-3</v>
      </c>
      <c r="N472" s="24" t="str">
        <f>VLOOKUP(A472,'Part 50 Counties'!$A$2:$B$34,2)</f>
        <v>No</v>
      </c>
      <c r="O472" s="25">
        <f>(IF(N472="No",0,(IF(D472="CO2",0,(VLOOKUP(F472,'Rule Reductions'!$C$2:$E$75,2,FALSE))))))</f>
        <v>0</v>
      </c>
      <c r="P472" s="25">
        <f>(IF(N472="No",0,(IF(D472="CO2",0,(VLOOKUP(F472,'Rule Reductions'!$C$2:$E$75,3,FALSE))))))</f>
        <v>0</v>
      </c>
      <c r="Q472" s="4">
        <f t="shared" si="42"/>
        <v>157.98662666667178</v>
      </c>
      <c r="R472" s="22">
        <f t="shared" si="43"/>
        <v>181.22623673704976</v>
      </c>
      <c r="S472" s="22">
        <f t="shared" si="44"/>
        <v>140.57675969290861</v>
      </c>
      <c r="T472" s="4">
        <f t="shared" si="45"/>
        <v>161.84810351848782</v>
      </c>
      <c r="U472" s="22">
        <f t="shared" si="46"/>
        <v>199.47873638138597</v>
      </c>
      <c r="V472" s="22">
        <f t="shared" si="47"/>
        <v>141.5281088912794</v>
      </c>
    </row>
    <row r="473" spans="1:22" x14ac:dyDescent="0.25">
      <c r="A473" s="1" t="s">
        <v>43</v>
      </c>
      <c r="B473" s="1" t="s">
        <v>45</v>
      </c>
      <c r="C473" s="1" t="s">
        <v>26</v>
      </c>
      <c r="D473" s="1" t="s">
        <v>24</v>
      </c>
      <c r="E473" s="2">
        <v>24.630866911760801</v>
      </c>
      <c r="F473" s="1" t="s">
        <v>13</v>
      </c>
      <c r="G473" s="1" t="s">
        <v>100</v>
      </c>
      <c r="H473" s="13">
        <f>IF(G473="Mix",'Growth Factors'!$N$7,(IF(G473="Oil",'Growth Factors'!$E$7,'Growth Factors'!$K$7)))</f>
        <v>0.12321919048916015</v>
      </c>
      <c r="I473" s="23">
        <f>IF(G473="Mix",'Growth Factors'!$O$7,(IF(G473="Oil",'Growth Factors'!$F$7,'Growth Factors'!$L$7)))</f>
        <v>0.28844315001838977</v>
      </c>
      <c r="J473" s="23">
        <f>IF(G473="Mix",'Growth Factors'!$P$7,(IF(G473="Oil",'Growth Factors'!$G$7,'Growth Factors'!$M$7)))</f>
        <v>-5.5772089494429255E-4</v>
      </c>
      <c r="K473" s="23">
        <f>IF(G473="Mix",'Growth Factors'!$N$12,(IF(G473="Oil",'Growth Factors'!$E$12,'Growth Factors'!$K$12)))</f>
        <v>0.15067268446583987</v>
      </c>
      <c r="L473" s="23">
        <f>IF(G473="Mix",'Growth Factors'!$O$12,(IF(G473="Oil",'Growth Factors'!$F$12,'Growth Factors'!$L$12)))</f>
        <v>0.41821082914081459</v>
      </c>
      <c r="M473" s="23">
        <f>IF(G473="Mix",'Growth Factors'!$P$12,(IF(G473="Oil",'Growth Factors'!$G$12,'Growth Factors'!$M$12)))</f>
        <v>6.2059761281023675E-3</v>
      </c>
      <c r="N473" s="24" t="str">
        <f>VLOOKUP(A473,'Part 50 Counties'!$A$2:$B$34,2)</f>
        <v>No</v>
      </c>
      <c r="O473" s="25">
        <f>(IF(N473="No",0,(IF(D473="CO2",0,(VLOOKUP(F473,'Rule Reductions'!$C$2:$E$75,2,FALSE))))))</f>
        <v>0</v>
      </c>
      <c r="P473" s="25">
        <f>(IF(N473="No",0,(IF(D473="CO2",0,(VLOOKUP(F473,'Rule Reductions'!$C$2:$E$75,3,FALSE))))))</f>
        <v>0</v>
      </c>
      <c r="Q473" s="22">
        <f t="shared" si="42"/>
        <v>27.665862393674207</v>
      </c>
      <c r="R473" s="22">
        <f t="shared" si="43"/>
        <v>31.735471751472815</v>
      </c>
      <c r="S473" s="22">
        <f t="shared" si="44"/>
        <v>24.61712976262352</v>
      </c>
      <c r="T473" s="22">
        <f t="shared" si="45"/>
        <v>28.342065750076632</v>
      </c>
      <c r="U473" s="22">
        <f t="shared" si="46"/>
        <v>34.931762185385345</v>
      </c>
      <c r="V473" s="22">
        <f t="shared" si="47"/>
        <v>24.783725483829656</v>
      </c>
    </row>
    <row r="474" spans="1:22" x14ac:dyDescent="0.25">
      <c r="A474" s="1" t="s">
        <v>22</v>
      </c>
      <c r="B474" s="1" t="s">
        <v>16</v>
      </c>
      <c r="C474" s="1" t="s">
        <v>26</v>
      </c>
      <c r="D474" s="1" t="s">
        <v>23</v>
      </c>
      <c r="E474" s="2">
        <v>1788.3517625766201</v>
      </c>
      <c r="F474" s="1" t="s">
        <v>13</v>
      </c>
      <c r="G474" s="1" t="s">
        <v>100</v>
      </c>
      <c r="H474" s="13">
        <f>IF(G474="Mix",'Growth Factors'!$N$7,(IF(G474="Oil",'Growth Factors'!$E$7,'Growth Factors'!$K$7)))</f>
        <v>0.12321919048916015</v>
      </c>
      <c r="I474" s="23">
        <f>IF(G474="Mix",'Growth Factors'!$O$7,(IF(G474="Oil",'Growth Factors'!$F$7,'Growth Factors'!$L$7)))</f>
        <v>0.28844315001838977</v>
      </c>
      <c r="J474" s="23">
        <f>IF(G474="Mix",'Growth Factors'!$P$7,(IF(G474="Oil",'Growth Factors'!$G$7,'Growth Factors'!$M$7)))</f>
        <v>-5.5772089494429255E-4</v>
      </c>
      <c r="K474" s="23">
        <f>IF(G474="Mix",'Growth Factors'!$N$12,(IF(G474="Oil",'Growth Factors'!$E$12,'Growth Factors'!$K$12)))</f>
        <v>0.15067268446583987</v>
      </c>
      <c r="L474" s="23">
        <f>IF(G474="Mix",'Growth Factors'!$O$12,(IF(G474="Oil",'Growth Factors'!$F$12,'Growth Factors'!$L$12)))</f>
        <v>0.41821082914081459</v>
      </c>
      <c r="M474" s="23">
        <f>IF(G474="Mix",'Growth Factors'!$P$12,(IF(G474="Oil",'Growth Factors'!$G$12,'Growth Factors'!$M$12)))</f>
        <v>6.2059761281023675E-3</v>
      </c>
      <c r="N474" s="24" t="str">
        <f>VLOOKUP(A474,'Part 50 Counties'!$A$2:$B$34,2)</f>
        <v>Yes</v>
      </c>
      <c r="O474" s="25">
        <f>(IF(N474="No",0,(IF(D474="CO2",0,(VLOOKUP(F474,'Rule Reductions'!$C$2:$E$75,2,FALSE))))))</f>
        <v>0.8</v>
      </c>
      <c r="P474" s="25">
        <f>(IF(N474="No",0,(IF(D474="CO2",0,(VLOOKUP(F474,'Rule Reductions'!$C$2:$E$75,3,FALSE))))))</f>
        <v>0.90578983189522233</v>
      </c>
      <c r="Q474" s="4">
        <f t="shared" si="42"/>
        <v>401.7422038142347</v>
      </c>
      <c r="R474" s="22">
        <f t="shared" si="43"/>
        <v>460.83791566303188</v>
      </c>
      <c r="S474" s="22">
        <f t="shared" si="44"/>
        <v>357.47087228622405</v>
      </c>
      <c r="T474" s="4">
        <f t="shared" si="45"/>
        <v>193.86639270803903</v>
      </c>
      <c r="U474" s="22">
        <f t="shared" si="46"/>
        <v>238.94146550688291</v>
      </c>
      <c r="V474" s="22">
        <f t="shared" si="47"/>
        <v>169.52650875151411</v>
      </c>
    </row>
    <row r="475" spans="1:22" x14ac:dyDescent="0.25">
      <c r="A475" s="1" t="s">
        <v>22</v>
      </c>
      <c r="B475" s="1" t="s">
        <v>16</v>
      </c>
      <c r="C475" s="1" t="s">
        <v>26</v>
      </c>
      <c r="D475" s="1" t="s">
        <v>24</v>
      </c>
      <c r="E475" s="2">
        <v>346.19146299072497</v>
      </c>
      <c r="F475" s="1" t="s">
        <v>13</v>
      </c>
      <c r="G475" s="1" t="s">
        <v>100</v>
      </c>
      <c r="H475" s="13">
        <f>IF(G475="Mix",'Growth Factors'!$N$7,(IF(G475="Oil",'Growth Factors'!$E$7,'Growth Factors'!$K$7)))</f>
        <v>0.12321919048916015</v>
      </c>
      <c r="I475" s="23">
        <f>IF(G475="Mix",'Growth Factors'!$O$7,(IF(G475="Oil",'Growth Factors'!$F$7,'Growth Factors'!$L$7)))</f>
        <v>0.28844315001838977</v>
      </c>
      <c r="J475" s="23">
        <f>IF(G475="Mix",'Growth Factors'!$P$7,(IF(G475="Oil",'Growth Factors'!$G$7,'Growth Factors'!$M$7)))</f>
        <v>-5.5772089494429255E-4</v>
      </c>
      <c r="K475" s="23">
        <f>IF(G475="Mix",'Growth Factors'!$N$12,(IF(G475="Oil",'Growth Factors'!$E$12,'Growth Factors'!$K$12)))</f>
        <v>0.15067268446583987</v>
      </c>
      <c r="L475" s="23">
        <f>IF(G475="Mix",'Growth Factors'!$O$12,(IF(G475="Oil",'Growth Factors'!$F$12,'Growth Factors'!$L$12)))</f>
        <v>0.41821082914081459</v>
      </c>
      <c r="M475" s="23">
        <f>IF(G475="Mix",'Growth Factors'!$P$12,(IF(G475="Oil",'Growth Factors'!$G$12,'Growth Factors'!$M$12)))</f>
        <v>6.2059761281023675E-3</v>
      </c>
      <c r="N475" s="24" t="str">
        <f>VLOOKUP(A475,'Part 50 Counties'!$A$2:$B$34,2)</f>
        <v>Yes</v>
      </c>
      <c r="O475" s="25">
        <f>(IF(N475="No",0,(IF(D475="CO2",0,(VLOOKUP(F475,'Rule Reductions'!$C$2:$E$75,2,FALSE))))))</f>
        <v>0</v>
      </c>
      <c r="P475" s="25">
        <f>(IF(N475="No",0,(IF(D475="CO2",0,(VLOOKUP(F475,'Rule Reductions'!$C$2:$E$75,3,FALSE))))))</f>
        <v>0</v>
      </c>
      <c r="Q475" s="22">
        <f t="shared" si="42"/>
        <v>388.84889481470015</v>
      </c>
      <c r="R475" s="22">
        <f t="shared" si="43"/>
        <v>446.04801908524445</v>
      </c>
      <c r="S475" s="22">
        <f t="shared" si="44"/>
        <v>345.99838477816371</v>
      </c>
      <c r="T475" s="22">
        <f t="shared" si="45"/>
        <v>398.35306005869398</v>
      </c>
      <c r="U475" s="22">
        <f t="shared" si="46"/>
        <v>490.9724817695477</v>
      </c>
      <c r="V475" s="22">
        <f t="shared" si="47"/>
        <v>348.33991894579822</v>
      </c>
    </row>
    <row r="476" spans="1:22" x14ac:dyDescent="0.25">
      <c r="A476" s="1" t="s">
        <v>22</v>
      </c>
      <c r="B476" s="1" t="s">
        <v>45</v>
      </c>
      <c r="C476" s="1" t="s">
        <v>26</v>
      </c>
      <c r="D476" s="1" t="s">
        <v>23</v>
      </c>
      <c r="E476" s="2">
        <v>46035.179449451301</v>
      </c>
      <c r="F476" s="1" t="s">
        <v>13</v>
      </c>
      <c r="G476" s="1" t="s">
        <v>100</v>
      </c>
      <c r="H476" s="13">
        <f>IF(G476="Mix",'Growth Factors'!$N$7,(IF(G476="Oil",'Growth Factors'!$E$7,'Growth Factors'!$K$7)))</f>
        <v>0.12321919048916015</v>
      </c>
      <c r="I476" s="23">
        <f>IF(G476="Mix",'Growth Factors'!$O$7,(IF(G476="Oil",'Growth Factors'!$F$7,'Growth Factors'!$L$7)))</f>
        <v>0.28844315001838977</v>
      </c>
      <c r="J476" s="23">
        <f>IF(G476="Mix",'Growth Factors'!$P$7,(IF(G476="Oil",'Growth Factors'!$G$7,'Growth Factors'!$M$7)))</f>
        <v>-5.5772089494429255E-4</v>
      </c>
      <c r="K476" s="23">
        <f>IF(G476="Mix",'Growth Factors'!$N$12,(IF(G476="Oil",'Growth Factors'!$E$12,'Growth Factors'!$K$12)))</f>
        <v>0.15067268446583987</v>
      </c>
      <c r="L476" s="23">
        <f>IF(G476="Mix",'Growth Factors'!$O$12,(IF(G476="Oil",'Growth Factors'!$F$12,'Growth Factors'!$L$12)))</f>
        <v>0.41821082914081459</v>
      </c>
      <c r="M476" s="23">
        <f>IF(G476="Mix",'Growth Factors'!$P$12,(IF(G476="Oil",'Growth Factors'!$G$12,'Growth Factors'!$M$12)))</f>
        <v>6.2059761281023675E-3</v>
      </c>
      <c r="N476" s="24" t="str">
        <f>VLOOKUP(A476,'Part 50 Counties'!$A$2:$B$34,2)</f>
        <v>Yes</v>
      </c>
      <c r="O476" s="25">
        <f>(IF(N476="No",0,(IF(D476="CO2",0,(VLOOKUP(F476,'Rule Reductions'!$C$2:$E$75,2,FALSE))))))</f>
        <v>0.8</v>
      </c>
      <c r="P476" s="25">
        <f>(IF(N476="No",0,(IF(D476="CO2",0,(VLOOKUP(F476,'Rule Reductions'!$C$2:$E$75,3,FALSE))))))</f>
        <v>0.90578983189522233</v>
      </c>
      <c r="Q476" s="4">
        <f t="shared" si="42"/>
        <v>10341.519399047182</v>
      </c>
      <c r="R476" s="22">
        <f t="shared" si="43"/>
        <v>11862.742324302573</v>
      </c>
      <c r="S476" s="22">
        <f t="shared" si="44"/>
        <v>9201.9009335939627</v>
      </c>
      <c r="T476" s="4">
        <f t="shared" si="45"/>
        <v>4990.4467142828153</v>
      </c>
      <c r="U476" s="22">
        <f t="shared" si="46"/>
        <v>6150.754830624639</v>
      </c>
      <c r="V476" s="22">
        <f t="shared" si="47"/>
        <v>4363.8972013933235</v>
      </c>
    </row>
    <row r="477" spans="1:22" x14ac:dyDescent="0.25">
      <c r="A477" s="1" t="s">
        <v>22</v>
      </c>
      <c r="B477" s="1" t="s">
        <v>45</v>
      </c>
      <c r="C477" s="1" t="s">
        <v>26</v>
      </c>
      <c r="D477" s="1" t="s">
        <v>24</v>
      </c>
      <c r="E477" s="2">
        <v>6761.4930663229898</v>
      </c>
      <c r="F477" s="1" t="s">
        <v>13</v>
      </c>
      <c r="G477" s="1" t="s">
        <v>100</v>
      </c>
      <c r="H477" s="13">
        <f>IF(G477="Mix",'Growth Factors'!$N$7,(IF(G477="Oil",'Growth Factors'!$E$7,'Growth Factors'!$K$7)))</f>
        <v>0.12321919048916015</v>
      </c>
      <c r="I477" s="23">
        <f>IF(G477="Mix",'Growth Factors'!$O$7,(IF(G477="Oil",'Growth Factors'!$F$7,'Growth Factors'!$L$7)))</f>
        <v>0.28844315001838977</v>
      </c>
      <c r="J477" s="23">
        <f>IF(G477="Mix",'Growth Factors'!$P$7,(IF(G477="Oil",'Growth Factors'!$G$7,'Growth Factors'!$M$7)))</f>
        <v>-5.5772089494429255E-4</v>
      </c>
      <c r="K477" s="23">
        <f>IF(G477="Mix",'Growth Factors'!$N$12,(IF(G477="Oil",'Growth Factors'!$E$12,'Growth Factors'!$K$12)))</f>
        <v>0.15067268446583987</v>
      </c>
      <c r="L477" s="23">
        <f>IF(G477="Mix",'Growth Factors'!$O$12,(IF(G477="Oil",'Growth Factors'!$F$12,'Growth Factors'!$L$12)))</f>
        <v>0.41821082914081459</v>
      </c>
      <c r="M477" s="23">
        <f>IF(G477="Mix",'Growth Factors'!$P$12,(IF(G477="Oil",'Growth Factors'!$G$12,'Growth Factors'!$M$12)))</f>
        <v>6.2059761281023675E-3</v>
      </c>
      <c r="N477" s="24" t="str">
        <f>VLOOKUP(A477,'Part 50 Counties'!$A$2:$B$34,2)</f>
        <v>Yes</v>
      </c>
      <c r="O477" s="25">
        <f>(IF(N477="No",0,(IF(D477="CO2",0,(VLOOKUP(F477,'Rule Reductions'!$C$2:$E$75,2,FALSE))))))</f>
        <v>0</v>
      </c>
      <c r="P477" s="25">
        <f>(IF(N477="No",0,(IF(D477="CO2",0,(VLOOKUP(F477,'Rule Reductions'!$C$2:$E$75,3,FALSE))))))</f>
        <v>0</v>
      </c>
      <c r="Q477" s="22">
        <f t="shared" si="42"/>
        <v>7594.6387684533784</v>
      </c>
      <c r="R477" s="22">
        <f t="shared" si="43"/>
        <v>8711.7994252006938</v>
      </c>
      <c r="S477" s="22">
        <f t="shared" si="44"/>
        <v>6757.7220403588799</v>
      </c>
      <c r="T477" s="22">
        <f t="shared" si="45"/>
        <v>7780.2653776230381</v>
      </c>
      <c r="U477" s="22">
        <f t="shared" si="46"/>
        <v>9589.2226878197962</v>
      </c>
      <c r="V477" s="22">
        <f t="shared" si="47"/>
        <v>6803.4547308829196</v>
      </c>
    </row>
    <row r="478" spans="1:22" x14ac:dyDescent="0.25">
      <c r="A478" s="1" t="s">
        <v>44</v>
      </c>
      <c r="B478" s="1" t="s">
        <v>16</v>
      </c>
      <c r="C478" s="1" t="s">
        <v>26</v>
      </c>
      <c r="D478" s="1" t="s">
        <v>23</v>
      </c>
      <c r="E478" s="2">
        <v>23.922607859341799</v>
      </c>
      <c r="F478" s="1" t="s">
        <v>13</v>
      </c>
      <c r="G478" s="1" t="s">
        <v>100</v>
      </c>
      <c r="H478" s="13">
        <f>IF(G478="Mix",'Growth Factors'!$N$7,(IF(G478="Oil",'Growth Factors'!$E$7,'Growth Factors'!$K$7)))</f>
        <v>0.12321919048916015</v>
      </c>
      <c r="I478" s="23">
        <f>IF(G478="Mix",'Growth Factors'!$O$7,(IF(G478="Oil",'Growth Factors'!$F$7,'Growth Factors'!$L$7)))</f>
        <v>0.28844315001838977</v>
      </c>
      <c r="J478" s="23">
        <f>IF(G478="Mix",'Growth Factors'!$P$7,(IF(G478="Oil",'Growth Factors'!$G$7,'Growth Factors'!$M$7)))</f>
        <v>-5.5772089494429255E-4</v>
      </c>
      <c r="K478" s="23">
        <f>IF(G478="Mix",'Growth Factors'!$N$12,(IF(G478="Oil",'Growth Factors'!$E$12,'Growth Factors'!$K$12)))</f>
        <v>0.15067268446583987</v>
      </c>
      <c r="L478" s="23">
        <f>IF(G478="Mix",'Growth Factors'!$O$12,(IF(G478="Oil",'Growth Factors'!$F$12,'Growth Factors'!$L$12)))</f>
        <v>0.41821082914081459</v>
      </c>
      <c r="M478" s="23">
        <f>IF(G478="Mix",'Growth Factors'!$P$12,(IF(G478="Oil",'Growth Factors'!$G$12,'Growth Factors'!$M$12)))</f>
        <v>6.2059761281023675E-3</v>
      </c>
      <c r="N478" s="24" t="str">
        <f>VLOOKUP(A478,'Part 50 Counties'!$A$2:$B$34,2)</f>
        <v>Yes</v>
      </c>
      <c r="O478" s="25">
        <f>(IF(N478="No",0,(IF(D478="CO2",0,(VLOOKUP(F478,'Rule Reductions'!$C$2:$E$75,2,FALSE))))))</f>
        <v>0.8</v>
      </c>
      <c r="P478" s="25">
        <f>(IF(N478="No",0,(IF(D478="CO2",0,(VLOOKUP(F478,'Rule Reductions'!$C$2:$E$75,3,FALSE))))))</f>
        <v>0.90578983189522233</v>
      </c>
      <c r="Q478" s="4">
        <f t="shared" si="42"/>
        <v>5.3740664468319022</v>
      </c>
      <c r="R478" s="22">
        <f t="shared" si="43"/>
        <v>6.1645840453890051</v>
      </c>
      <c r="S478" s="22">
        <f t="shared" si="44"/>
        <v>4.7818531442154155</v>
      </c>
      <c r="T478" s="4">
        <f t="shared" si="45"/>
        <v>2.5933319086942643</v>
      </c>
      <c r="U478" s="22">
        <f t="shared" si="46"/>
        <v>3.1962967802385598</v>
      </c>
      <c r="V478" s="22">
        <f t="shared" si="47"/>
        <v>2.2677396446785414</v>
      </c>
    </row>
    <row r="479" spans="1:22" x14ac:dyDescent="0.25">
      <c r="A479" s="1" t="s">
        <v>44</v>
      </c>
      <c r="B479" s="1" t="s">
        <v>16</v>
      </c>
      <c r="C479" s="1" t="s">
        <v>26</v>
      </c>
      <c r="D479" s="1" t="s">
        <v>24</v>
      </c>
      <c r="E479" s="6">
        <v>4.7380689727746903</v>
      </c>
      <c r="F479" s="1" t="s">
        <v>13</v>
      </c>
      <c r="G479" s="1" t="s">
        <v>100</v>
      </c>
      <c r="H479" s="13">
        <f>IF(G479="Mix",'Growth Factors'!$N$7,(IF(G479="Oil",'Growth Factors'!$E$7,'Growth Factors'!$K$7)))</f>
        <v>0.12321919048916015</v>
      </c>
      <c r="I479" s="23">
        <f>IF(G479="Mix",'Growth Factors'!$O$7,(IF(G479="Oil",'Growth Factors'!$F$7,'Growth Factors'!$L$7)))</f>
        <v>0.28844315001838977</v>
      </c>
      <c r="J479" s="23">
        <f>IF(G479="Mix",'Growth Factors'!$P$7,(IF(G479="Oil",'Growth Factors'!$G$7,'Growth Factors'!$M$7)))</f>
        <v>-5.5772089494429255E-4</v>
      </c>
      <c r="K479" s="23">
        <f>IF(G479="Mix",'Growth Factors'!$N$12,(IF(G479="Oil",'Growth Factors'!$E$12,'Growth Factors'!$K$12)))</f>
        <v>0.15067268446583987</v>
      </c>
      <c r="L479" s="23">
        <f>IF(G479="Mix",'Growth Factors'!$O$12,(IF(G479="Oil",'Growth Factors'!$F$12,'Growth Factors'!$L$12)))</f>
        <v>0.41821082914081459</v>
      </c>
      <c r="M479" s="23">
        <f>IF(G479="Mix",'Growth Factors'!$P$12,(IF(G479="Oil",'Growth Factors'!$G$12,'Growth Factors'!$M$12)))</f>
        <v>6.2059761281023675E-3</v>
      </c>
      <c r="N479" s="24" t="str">
        <f>VLOOKUP(A479,'Part 50 Counties'!$A$2:$B$34,2)</f>
        <v>Yes</v>
      </c>
      <c r="O479" s="25">
        <f>(IF(N479="No",0,(IF(D479="CO2",0,(VLOOKUP(F479,'Rule Reductions'!$C$2:$E$75,2,FALSE))))))</f>
        <v>0</v>
      </c>
      <c r="P479" s="25">
        <f>(IF(N479="No",0,(IF(D479="CO2",0,(VLOOKUP(F479,'Rule Reductions'!$C$2:$E$75,3,FALSE))))))</f>
        <v>0</v>
      </c>
      <c r="Q479" s="22">
        <f t="shared" si="42"/>
        <v>5.3218899960817945</v>
      </c>
      <c r="R479" s="22">
        <f t="shared" si="43"/>
        <v>6.1047325122862182</v>
      </c>
      <c r="S479" s="22">
        <f t="shared" si="44"/>
        <v>4.7354264527068866</v>
      </c>
      <c r="T479" s="22">
        <f t="shared" si="45"/>
        <v>5.4519665440869574</v>
      </c>
      <c r="U479" s="22">
        <f t="shared" si="46"/>
        <v>6.7195807264051615</v>
      </c>
      <c r="V479" s="22">
        <f t="shared" si="47"/>
        <v>4.7674733157130325</v>
      </c>
    </row>
    <row r="480" spans="1:22" x14ac:dyDescent="0.25">
      <c r="A480" s="1" t="s">
        <v>44</v>
      </c>
      <c r="B480" s="1" t="s">
        <v>45</v>
      </c>
      <c r="C480" s="1" t="s">
        <v>26</v>
      </c>
      <c r="D480" s="1" t="s">
        <v>23</v>
      </c>
      <c r="E480" s="2">
        <v>673.87000370356498</v>
      </c>
      <c r="F480" s="1" t="s">
        <v>13</v>
      </c>
      <c r="G480" s="1" t="s">
        <v>100</v>
      </c>
      <c r="H480" s="13">
        <f>IF(G480="Mix",'Growth Factors'!$N$7,(IF(G480="Oil",'Growth Factors'!$E$7,'Growth Factors'!$K$7)))</f>
        <v>0.12321919048916015</v>
      </c>
      <c r="I480" s="23">
        <f>IF(G480="Mix",'Growth Factors'!$O$7,(IF(G480="Oil",'Growth Factors'!$F$7,'Growth Factors'!$L$7)))</f>
        <v>0.28844315001838977</v>
      </c>
      <c r="J480" s="23">
        <f>IF(G480="Mix",'Growth Factors'!$P$7,(IF(G480="Oil",'Growth Factors'!$G$7,'Growth Factors'!$M$7)))</f>
        <v>-5.5772089494429255E-4</v>
      </c>
      <c r="K480" s="23">
        <f>IF(G480="Mix",'Growth Factors'!$N$12,(IF(G480="Oil",'Growth Factors'!$E$12,'Growth Factors'!$K$12)))</f>
        <v>0.15067268446583987</v>
      </c>
      <c r="L480" s="23">
        <f>IF(G480="Mix",'Growth Factors'!$O$12,(IF(G480="Oil",'Growth Factors'!$F$12,'Growth Factors'!$L$12)))</f>
        <v>0.41821082914081459</v>
      </c>
      <c r="M480" s="23">
        <f>IF(G480="Mix",'Growth Factors'!$P$12,(IF(G480="Oil",'Growth Factors'!$G$12,'Growth Factors'!$M$12)))</f>
        <v>6.2059761281023675E-3</v>
      </c>
      <c r="N480" s="24" t="str">
        <f>VLOOKUP(A480,'Part 50 Counties'!$A$2:$B$34,2)</f>
        <v>Yes</v>
      </c>
      <c r="O480" s="25">
        <f>(IF(N480="No",0,(IF(D480="CO2",0,(VLOOKUP(F480,'Rule Reductions'!$C$2:$E$75,2,FALSE))))))</f>
        <v>0.8</v>
      </c>
      <c r="P480" s="25">
        <f>(IF(N480="No",0,(IF(D480="CO2",0,(VLOOKUP(F480,'Rule Reductions'!$C$2:$E$75,3,FALSE))))))</f>
        <v>0.90578983189522233</v>
      </c>
      <c r="Q480" s="4">
        <f t="shared" si="42"/>
        <v>151.3807440109691</v>
      </c>
      <c r="R480" s="22">
        <f t="shared" si="43"/>
        <v>173.648638054945</v>
      </c>
      <c r="S480" s="22">
        <f t="shared" si="44"/>
        <v>134.69883446440463</v>
      </c>
      <c r="T480" s="4">
        <f t="shared" si="45"/>
        <v>73.050922925777527</v>
      </c>
      <c r="U480" s="22">
        <f t="shared" si="46"/>
        <v>90.035690749156998</v>
      </c>
      <c r="V480" s="22">
        <f t="shared" si="47"/>
        <v>63.879395245844883</v>
      </c>
    </row>
    <row r="481" spans="1:22" x14ac:dyDescent="0.25">
      <c r="A481" s="1" t="s">
        <v>44</v>
      </c>
      <c r="B481" s="1" t="s">
        <v>45</v>
      </c>
      <c r="C481" s="1" t="s">
        <v>26</v>
      </c>
      <c r="D481" s="1" t="s">
        <v>24</v>
      </c>
      <c r="E481" s="2">
        <v>332.58119764433502</v>
      </c>
      <c r="F481" s="1" t="s">
        <v>13</v>
      </c>
      <c r="G481" s="1" t="s">
        <v>100</v>
      </c>
      <c r="H481" s="13">
        <f>IF(G481="Mix",'Growth Factors'!$N$7,(IF(G481="Oil",'Growth Factors'!$E$7,'Growth Factors'!$K$7)))</f>
        <v>0.12321919048916015</v>
      </c>
      <c r="I481" s="23">
        <f>IF(G481="Mix",'Growth Factors'!$O$7,(IF(G481="Oil",'Growth Factors'!$F$7,'Growth Factors'!$L$7)))</f>
        <v>0.28844315001838977</v>
      </c>
      <c r="J481" s="23">
        <f>IF(G481="Mix",'Growth Factors'!$P$7,(IF(G481="Oil",'Growth Factors'!$G$7,'Growth Factors'!$M$7)))</f>
        <v>-5.5772089494429255E-4</v>
      </c>
      <c r="K481" s="23">
        <f>IF(G481="Mix",'Growth Factors'!$N$12,(IF(G481="Oil",'Growth Factors'!$E$12,'Growth Factors'!$K$12)))</f>
        <v>0.15067268446583987</v>
      </c>
      <c r="L481" s="23">
        <f>IF(G481="Mix",'Growth Factors'!$O$12,(IF(G481="Oil",'Growth Factors'!$F$12,'Growth Factors'!$L$12)))</f>
        <v>0.41821082914081459</v>
      </c>
      <c r="M481" s="23">
        <f>IF(G481="Mix",'Growth Factors'!$P$12,(IF(G481="Oil",'Growth Factors'!$G$12,'Growth Factors'!$M$12)))</f>
        <v>6.2059761281023675E-3</v>
      </c>
      <c r="N481" s="24" t="str">
        <f>VLOOKUP(A481,'Part 50 Counties'!$A$2:$B$34,2)</f>
        <v>Yes</v>
      </c>
      <c r="O481" s="25">
        <f>(IF(N481="No",0,(IF(D481="CO2",0,(VLOOKUP(F481,'Rule Reductions'!$C$2:$E$75,2,FALSE))))))</f>
        <v>0</v>
      </c>
      <c r="P481" s="25">
        <f>(IF(N481="No",0,(IF(D481="CO2",0,(VLOOKUP(F481,'Rule Reductions'!$C$2:$E$75,3,FALSE))))))</f>
        <v>0</v>
      </c>
      <c r="Q481" s="22">
        <f t="shared" si="42"/>
        <v>373.56158358998539</v>
      </c>
      <c r="R481" s="22">
        <f t="shared" si="43"/>
        <v>428.51196592975566</v>
      </c>
      <c r="S481" s="22">
        <f t="shared" si="44"/>
        <v>332.39571016114314</v>
      </c>
      <c r="T481" s="22">
        <f t="shared" si="45"/>
        <v>382.69209949627106</v>
      </c>
      <c r="U481" s="22">
        <f t="shared" si="46"/>
        <v>471.67025606781755</v>
      </c>
      <c r="V481" s="22">
        <f t="shared" si="47"/>
        <v>334.64518861757148</v>
      </c>
    </row>
    <row r="482" spans="1:22" x14ac:dyDescent="0.25">
      <c r="A482" s="1" t="s">
        <v>49</v>
      </c>
      <c r="B482" s="1" t="s">
        <v>45</v>
      </c>
      <c r="C482" s="1" t="s">
        <v>26</v>
      </c>
      <c r="D482" s="1" t="s">
        <v>23</v>
      </c>
      <c r="E482" s="2">
        <v>1368.56230190919</v>
      </c>
      <c r="F482" s="1" t="s">
        <v>13</v>
      </c>
      <c r="G482" s="1" t="s">
        <v>100</v>
      </c>
      <c r="H482" s="13">
        <f>IF(G482="Mix",'Growth Factors'!$N$7,(IF(G482="Oil",'Growth Factors'!$E$7,'Growth Factors'!$K$7)))</f>
        <v>0.12321919048916015</v>
      </c>
      <c r="I482" s="23">
        <f>IF(G482="Mix",'Growth Factors'!$O$7,(IF(G482="Oil",'Growth Factors'!$F$7,'Growth Factors'!$L$7)))</f>
        <v>0.28844315001838977</v>
      </c>
      <c r="J482" s="23">
        <f>IF(G482="Mix",'Growth Factors'!$P$7,(IF(G482="Oil",'Growth Factors'!$G$7,'Growth Factors'!$M$7)))</f>
        <v>-5.5772089494429255E-4</v>
      </c>
      <c r="K482" s="23">
        <f>IF(G482="Mix",'Growth Factors'!$N$12,(IF(G482="Oil",'Growth Factors'!$E$12,'Growth Factors'!$K$12)))</f>
        <v>0.15067268446583987</v>
      </c>
      <c r="L482" s="23">
        <f>IF(G482="Mix",'Growth Factors'!$O$12,(IF(G482="Oil",'Growth Factors'!$F$12,'Growth Factors'!$L$12)))</f>
        <v>0.41821082914081459</v>
      </c>
      <c r="M482" s="23">
        <f>IF(G482="Mix",'Growth Factors'!$P$12,(IF(G482="Oil",'Growth Factors'!$G$12,'Growth Factors'!$M$12)))</f>
        <v>6.2059761281023675E-3</v>
      </c>
      <c r="N482" s="24" t="str">
        <f>VLOOKUP(A482,'Part 50 Counties'!$A$2:$B$34,2)</f>
        <v>No</v>
      </c>
      <c r="O482" s="25">
        <f>(IF(N482="No",0,(IF(D482="CO2",0,(VLOOKUP(F482,'Rule Reductions'!$C$2:$E$75,2,FALSE))))))</f>
        <v>0</v>
      </c>
      <c r="P482" s="25">
        <f>(IF(N482="No",0,(IF(D482="CO2",0,(VLOOKUP(F482,'Rule Reductions'!$C$2:$E$75,3,FALSE))))))</f>
        <v>0</v>
      </c>
      <c r="Q482" s="4">
        <f t="shared" si="42"/>
        <v>1537.1954408844219</v>
      </c>
      <c r="R482" s="22">
        <f t="shared" si="43"/>
        <v>1763.3147232682952</v>
      </c>
      <c r="S482" s="22">
        <f t="shared" si="44"/>
        <v>1367.799026117382</v>
      </c>
      <c r="T482" s="4">
        <f t="shared" si="45"/>
        <v>1574.7672577965968</v>
      </c>
      <c r="U482" s="22">
        <f t="shared" si="46"/>
        <v>1940.9098769214943</v>
      </c>
      <c r="V482" s="22">
        <f t="shared" si="47"/>
        <v>1377.0555668846591</v>
      </c>
    </row>
    <row r="483" spans="1:22" x14ac:dyDescent="0.25">
      <c r="A483" s="1" t="s">
        <v>49</v>
      </c>
      <c r="B483" s="1" t="s">
        <v>45</v>
      </c>
      <c r="C483" s="1" t="s">
        <v>26</v>
      </c>
      <c r="D483" s="1" t="s">
        <v>24</v>
      </c>
      <c r="E483" s="2">
        <v>902.10732020971398</v>
      </c>
      <c r="F483" s="1" t="s">
        <v>13</v>
      </c>
      <c r="G483" s="1" t="s">
        <v>100</v>
      </c>
      <c r="H483" s="13">
        <f>IF(G483="Mix",'Growth Factors'!$N$7,(IF(G483="Oil",'Growth Factors'!$E$7,'Growth Factors'!$K$7)))</f>
        <v>0.12321919048916015</v>
      </c>
      <c r="I483" s="23">
        <f>IF(G483="Mix",'Growth Factors'!$O$7,(IF(G483="Oil",'Growth Factors'!$F$7,'Growth Factors'!$L$7)))</f>
        <v>0.28844315001838977</v>
      </c>
      <c r="J483" s="23">
        <f>IF(G483="Mix",'Growth Factors'!$P$7,(IF(G483="Oil",'Growth Factors'!$G$7,'Growth Factors'!$M$7)))</f>
        <v>-5.5772089494429255E-4</v>
      </c>
      <c r="K483" s="23">
        <f>IF(G483="Mix",'Growth Factors'!$N$12,(IF(G483="Oil",'Growth Factors'!$E$12,'Growth Factors'!$K$12)))</f>
        <v>0.15067268446583987</v>
      </c>
      <c r="L483" s="23">
        <f>IF(G483="Mix",'Growth Factors'!$O$12,(IF(G483="Oil",'Growth Factors'!$F$12,'Growth Factors'!$L$12)))</f>
        <v>0.41821082914081459</v>
      </c>
      <c r="M483" s="23">
        <f>IF(G483="Mix",'Growth Factors'!$P$12,(IF(G483="Oil",'Growth Factors'!$G$12,'Growth Factors'!$M$12)))</f>
        <v>6.2059761281023675E-3</v>
      </c>
      <c r="N483" s="24" t="str">
        <f>VLOOKUP(A483,'Part 50 Counties'!$A$2:$B$34,2)</f>
        <v>No</v>
      </c>
      <c r="O483" s="25">
        <f>(IF(N483="No",0,(IF(D483="CO2",0,(VLOOKUP(F483,'Rule Reductions'!$C$2:$E$75,2,FALSE))))))</f>
        <v>0</v>
      </c>
      <c r="P483" s="25">
        <f>(IF(N483="No",0,(IF(D483="CO2",0,(VLOOKUP(F483,'Rule Reductions'!$C$2:$E$75,3,FALSE))))))</f>
        <v>0</v>
      </c>
      <c r="Q483" s="22">
        <f t="shared" si="42"/>
        <v>1013.2642539403006</v>
      </c>
      <c r="R483" s="22">
        <f t="shared" si="43"/>
        <v>1162.313997305652</v>
      </c>
      <c r="S483" s="22">
        <f t="shared" si="44"/>
        <v>901.60419610775079</v>
      </c>
      <c r="T483" s="22">
        <f t="shared" si="45"/>
        <v>1038.0302518219967</v>
      </c>
      <c r="U483" s="22">
        <f t="shared" si="46"/>
        <v>1279.3783705686169</v>
      </c>
      <c r="V483" s="22">
        <f t="shared" si="47"/>
        <v>907.70577670392186</v>
      </c>
    </row>
    <row r="484" spans="1:22" x14ac:dyDescent="0.25">
      <c r="A484" s="1" t="s">
        <v>39</v>
      </c>
      <c r="B484" s="1" t="s">
        <v>45</v>
      </c>
      <c r="C484" s="1" t="s">
        <v>4</v>
      </c>
      <c r="D484" s="1" t="s">
        <v>23</v>
      </c>
      <c r="E484" s="2">
        <v>11.1327727238211</v>
      </c>
      <c r="F484" s="1" t="s">
        <v>4</v>
      </c>
      <c r="G484" s="1" t="s">
        <v>101</v>
      </c>
      <c r="H484" s="13">
        <f>IF(G484="Mix",'Growth Factors'!$N$7,(IF(G484="Oil",'Growth Factors'!$E$7,'Growth Factors'!$K$7)))</f>
        <v>8.9570562775409979E-2</v>
      </c>
      <c r="I484" s="23">
        <f>IF(G484="Mix",'Growth Factors'!$O$7,(IF(G484="Oil",'Growth Factors'!$F$7,'Growth Factors'!$L$7)))</f>
        <v>0.14741463403243865</v>
      </c>
      <c r="J484" s="23">
        <f>IF(G484="Mix",'Growth Factors'!$P$7,(IF(G484="Oil",'Growth Factors'!$G$7,'Growth Factors'!$M$7)))</f>
        <v>-9.7846340250338504E-3</v>
      </c>
      <c r="K484" s="23">
        <f>IF(G484="Mix",'Growth Factors'!$N$12,(IF(G484="Oil",'Growth Factors'!$E$12,'Growth Factors'!$K$12)))</f>
        <v>0.12354040091572198</v>
      </c>
      <c r="L484" s="23">
        <f>IF(G484="Mix",'Growth Factors'!$O$12,(IF(G484="Oil",'Growth Factors'!$F$12,'Growth Factors'!$L$12)))</f>
        <v>0.23183776999580308</v>
      </c>
      <c r="M484" s="23">
        <f>IF(G484="Mix",'Growth Factors'!$P$12,(IF(G484="Oil",'Growth Factors'!$G$12,'Growth Factors'!$M$12)))</f>
        <v>2.7241294693957304E-2</v>
      </c>
      <c r="N484" s="24" t="str">
        <f>VLOOKUP(A484,'Part 50 Counties'!$A$2:$B$34,2)</f>
        <v>Yes</v>
      </c>
      <c r="O484" s="25">
        <f>(IF(N484="No",0,(IF(D484="CO2",0,(VLOOKUP(F484,'Rule Reductions'!$C$2:$E$75,2,FALSE))))))</f>
        <v>0.5</v>
      </c>
      <c r="P484" s="25">
        <f>(IF(N484="No",0,(IF(D484="CO2",0,(VLOOKUP(F484,'Rule Reductions'!$C$2:$E$75,3,FALSE))))))</f>
        <v>0.5</v>
      </c>
      <c r="Q484" s="22">
        <f t="shared" si="42"/>
        <v>6.0649707209722452</v>
      </c>
      <c r="R484" s="22">
        <f t="shared" si="43"/>
        <v>6.3869531703347517</v>
      </c>
      <c r="S484" s="22">
        <f t="shared" si="44"/>
        <v>5.5119213085173158</v>
      </c>
      <c r="T484" s="22">
        <f t="shared" si="45"/>
        <v>6.2540599647127859</v>
      </c>
      <c r="U484" s="22">
        <f t="shared" si="46"/>
        <v>6.8568849629909439</v>
      </c>
      <c r="V484" s="22">
        <f t="shared" si="47"/>
        <v>5.7180219331757804</v>
      </c>
    </row>
    <row r="485" spans="1:22" x14ac:dyDescent="0.25">
      <c r="A485" s="1" t="s">
        <v>39</v>
      </c>
      <c r="B485" s="1" t="s">
        <v>45</v>
      </c>
      <c r="C485" s="1" t="s">
        <v>4</v>
      </c>
      <c r="D485" s="1" t="s">
        <v>24</v>
      </c>
      <c r="E485" s="4">
        <v>0.25116900296150102</v>
      </c>
      <c r="F485" s="1" t="s">
        <v>4</v>
      </c>
      <c r="G485" s="1" t="s">
        <v>101</v>
      </c>
      <c r="H485" s="13">
        <f>IF(G485="Mix",'Growth Factors'!$N$7,(IF(G485="Oil",'Growth Factors'!$E$7,'Growth Factors'!$K$7)))</f>
        <v>8.9570562775409979E-2</v>
      </c>
      <c r="I485" s="23">
        <f>IF(G485="Mix",'Growth Factors'!$O$7,(IF(G485="Oil",'Growth Factors'!$F$7,'Growth Factors'!$L$7)))</f>
        <v>0.14741463403243865</v>
      </c>
      <c r="J485" s="23">
        <f>IF(G485="Mix",'Growth Factors'!$P$7,(IF(G485="Oil",'Growth Factors'!$G$7,'Growth Factors'!$M$7)))</f>
        <v>-9.7846340250338504E-3</v>
      </c>
      <c r="K485" s="23">
        <f>IF(G485="Mix",'Growth Factors'!$N$12,(IF(G485="Oil",'Growth Factors'!$E$12,'Growth Factors'!$K$12)))</f>
        <v>0.12354040091572198</v>
      </c>
      <c r="L485" s="23">
        <f>IF(G485="Mix",'Growth Factors'!$O$12,(IF(G485="Oil",'Growth Factors'!$F$12,'Growth Factors'!$L$12)))</f>
        <v>0.23183776999580308</v>
      </c>
      <c r="M485" s="23">
        <f>IF(G485="Mix",'Growth Factors'!$P$12,(IF(G485="Oil",'Growth Factors'!$G$12,'Growth Factors'!$M$12)))</f>
        <v>2.7241294693957304E-2</v>
      </c>
      <c r="N485" s="24" t="str">
        <f>VLOOKUP(A485,'Part 50 Counties'!$A$2:$B$34,2)</f>
        <v>Yes</v>
      </c>
      <c r="O485" s="25">
        <f>(IF(N485="No",0,(IF(D485="CO2",0,(VLOOKUP(F485,'Rule Reductions'!$C$2:$E$75,2,FALSE))))))</f>
        <v>0</v>
      </c>
      <c r="P485" s="25">
        <f>(IF(N485="No",0,(IF(D485="CO2",0,(VLOOKUP(F485,'Rule Reductions'!$C$2:$E$75,3,FALSE))))))</f>
        <v>0</v>
      </c>
      <c r="Q485" s="22">
        <f t="shared" si="42"/>
        <v>0.2736663519085013</v>
      </c>
      <c r="R485" s="22">
        <f t="shared" si="43"/>
        <v>0.28819498961336321</v>
      </c>
      <c r="S485" s="22">
        <f t="shared" si="44"/>
        <v>0.2487114061890901</v>
      </c>
      <c r="T485" s="22">
        <f t="shared" si="45"/>
        <v>0.282198522284967</v>
      </c>
      <c r="U485" s="22">
        <f t="shared" si="46"/>
        <v>0.3093994645001647</v>
      </c>
      <c r="V485" s="22">
        <f t="shared" si="47"/>
        <v>0.25801117178916272</v>
      </c>
    </row>
    <row r="486" spans="1:22" x14ac:dyDescent="0.25">
      <c r="A486" s="1" t="s">
        <v>46</v>
      </c>
      <c r="B486" s="1" t="s">
        <v>45</v>
      </c>
      <c r="C486" s="1" t="s">
        <v>4</v>
      </c>
      <c r="D486" s="1" t="s">
        <v>23</v>
      </c>
      <c r="E486" s="2">
        <v>803.16</v>
      </c>
      <c r="F486" s="1" t="s">
        <v>4</v>
      </c>
      <c r="G486" s="1" t="s">
        <v>101</v>
      </c>
      <c r="H486" s="13">
        <f>IF(G486="Mix",'Growth Factors'!$N$7,(IF(G486="Oil",'Growth Factors'!$E$7,'Growth Factors'!$K$7)))</f>
        <v>8.9570562775409979E-2</v>
      </c>
      <c r="I486" s="23">
        <f>IF(G486="Mix",'Growth Factors'!$O$7,(IF(G486="Oil",'Growth Factors'!$F$7,'Growth Factors'!$L$7)))</f>
        <v>0.14741463403243865</v>
      </c>
      <c r="J486" s="23">
        <f>IF(G486="Mix",'Growth Factors'!$P$7,(IF(G486="Oil",'Growth Factors'!$G$7,'Growth Factors'!$M$7)))</f>
        <v>-9.7846340250338504E-3</v>
      </c>
      <c r="K486" s="23">
        <f>IF(G486="Mix",'Growth Factors'!$N$12,(IF(G486="Oil",'Growth Factors'!$E$12,'Growth Factors'!$K$12)))</f>
        <v>0.12354040091572198</v>
      </c>
      <c r="L486" s="23">
        <f>IF(G486="Mix",'Growth Factors'!$O$12,(IF(G486="Oil",'Growth Factors'!$F$12,'Growth Factors'!$L$12)))</f>
        <v>0.23183776999580308</v>
      </c>
      <c r="M486" s="23">
        <f>IF(G486="Mix",'Growth Factors'!$P$12,(IF(G486="Oil",'Growth Factors'!$G$12,'Growth Factors'!$M$12)))</f>
        <v>2.7241294693957304E-2</v>
      </c>
      <c r="N486" s="24" t="str">
        <f>VLOOKUP(A486,'Part 50 Counties'!$A$2:$B$34,2)</f>
        <v>No</v>
      </c>
      <c r="O486" s="25">
        <f>(IF(N486="No",0,(IF(D486="CO2",0,(VLOOKUP(F486,'Rule Reductions'!$C$2:$E$75,2,FALSE))))))</f>
        <v>0</v>
      </c>
      <c r="P486" s="25">
        <f>(IF(N486="No",0,(IF(D486="CO2",0,(VLOOKUP(F486,'Rule Reductions'!$C$2:$E$75,3,FALSE))))))</f>
        <v>0</v>
      </c>
      <c r="Q486" s="22">
        <f t="shared" si="42"/>
        <v>875.09949319869827</v>
      </c>
      <c r="R486" s="22">
        <f t="shared" si="43"/>
        <v>921.55753746949347</v>
      </c>
      <c r="S486" s="22">
        <f t="shared" si="44"/>
        <v>795.30137333645382</v>
      </c>
      <c r="T486" s="22">
        <f t="shared" si="45"/>
        <v>902.3827083994712</v>
      </c>
      <c r="U486" s="22">
        <f t="shared" si="46"/>
        <v>989.36282334982923</v>
      </c>
      <c r="V486" s="22">
        <f t="shared" si="47"/>
        <v>825.03911824639874</v>
      </c>
    </row>
    <row r="487" spans="1:22" x14ac:dyDescent="0.25">
      <c r="A487" s="1" t="s">
        <v>46</v>
      </c>
      <c r="B487" s="1" t="s">
        <v>45</v>
      </c>
      <c r="C487" s="1" t="s">
        <v>4</v>
      </c>
      <c r="D487" s="1" t="s">
        <v>24</v>
      </c>
      <c r="E487" s="2">
        <v>37.26</v>
      </c>
      <c r="F487" s="1" t="s">
        <v>4</v>
      </c>
      <c r="G487" s="1" t="s">
        <v>101</v>
      </c>
      <c r="H487" s="13">
        <f>IF(G487="Mix",'Growth Factors'!$N$7,(IF(G487="Oil",'Growth Factors'!$E$7,'Growth Factors'!$K$7)))</f>
        <v>8.9570562775409979E-2</v>
      </c>
      <c r="I487" s="23">
        <f>IF(G487="Mix",'Growth Factors'!$O$7,(IF(G487="Oil",'Growth Factors'!$F$7,'Growth Factors'!$L$7)))</f>
        <v>0.14741463403243865</v>
      </c>
      <c r="J487" s="23">
        <f>IF(G487="Mix",'Growth Factors'!$P$7,(IF(G487="Oil",'Growth Factors'!$G$7,'Growth Factors'!$M$7)))</f>
        <v>-9.7846340250338504E-3</v>
      </c>
      <c r="K487" s="23">
        <f>IF(G487="Mix",'Growth Factors'!$N$12,(IF(G487="Oil",'Growth Factors'!$E$12,'Growth Factors'!$K$12)))</f>
        <v>0.12354040091572198</v>
      </c>
      <c r="L487" s="23">
        <f>IF(G487="Mix",'Growth Factors'!$O$12,(IF(G487="Oil",'Growth Factors'!$F$12,'Growth Factors'!$L$12)))</f>
        <v>0.23183776999580308</v>
      </c>
      <c r="M487" s="23">
        <f>IF(G487="Mix",'Growth Factors'!$P$12,(IF(G487="Oil",'Growth Factors'!$G$12,'Growth Factors'!$M$12)))</f>
        <v>2.7241294693957304E-2</v>
      </c>
      <c r="N487" s="24" t="str">
        <f>VLOOKUP(A487,'Part 50 Counties'!$A$2:$B$34,2)</f>
        <v>No</v>
      </c>
      <c r="O487" s="25">
        <f>(IF(N487="No",0,(IF(D487="CO2",0,(VLOOKUP(F487,'Rule Reductions'!$C$2:$E$75,2,FALSE))))))</f>
        <v>0</v>
      </c>
      <c r="P487" s="25">
        <f>(IF(N487="No",0,(IF(D487="CO2",0,(VLOOKUP(F487,'Rule Reductions'!$C$2:$E$75,3,FALSE))))))</f>
        <v>0</v>
      </c>
      <c r="Q487" s="22">
        <f t="shared" si="42"/>
        <v>40.597399169011773</v>
      </c>
      <c r="R487" s="22">
        <f t="shared" si="43"/>
        <v>42.752669264048663</v>
      </c>
      <c r="S487" s="22">
        <f t="shared" si="44"/>
        <v>36.895424536227239</v>
      </c>
      <c r="T487" s="22">
        <f t="shared" si="45"/>
        <v>41.863115338119798</v>
      </c>
      <c r="U487" s="22">
        <f t="shared" si="46"/>
        <v>45.898275310043623</v>
      </c>
      <c r="V487" s="22">
        <f t="shared" si="47"/>
        <v>38.275010640296848</v>
      </c>
    </row>
    <row r="488" spans="1:22" x14ac:dyDescent="0.25">
      <c r="A488" s="1" t="s">
        <v>40</v>
      </c>
      <c r="B488" s="1" t="s">
        <v>45</v>
      </c>
      <c r="C488" s="1" t="s">
        <v>4</v>
      </c>
      <c r="D488" s="1" t="s">
        <v>23</v>
      </c>
      <c r="E488" s="2">
        <v>112.17378933919601</v>
      </c>
      <c r="F488" s="1" t="s">
        <v>4</v>
      </c>
      <c r="G488" s="1" t="s">
        <v>101</v>
      </c>
      <c r="H488" s="13">
        <f>IF(G488="Mix",'Growth Factors'!$N$7,(IF(G488="Oil",'Growth Factors'!$E$7,'Growth Factors'!$K$7)))</f>
        <v>8.9570562775409979E-2</v>
      </c>
      <c r="I488" s="23">
        <f>IF(G488="Mix",'Growth Factors'!$O$7,(IF(G488="Oil",'Growth Factors'!$F$7,'Growth Factors'!$L$7)))</f>
        <v>0.14741463403243865</v>
      </c>
      <c r="J488" s="23">
        <f>IF(G488="Mix",'Growth Factors'!$P$7,(IF(G488="Oil",'Growth Factors'!$G$7,'Growth Factors'!$M$7)))</f>
        <v>-9.7846340250338504E-3</v>
      </c>
      <c r="K488" s="23">
        <f>IF(G488="Mix",'Growth Factors'!$N$12,(IF(G488="Oil",'Growth Factors'!$E$12,'Growth Factors'!$K$12)))</f>
        <v>0.12354040091572198</v>
      </c>
      <c r="L488" s="23">
        <f>IF(G488="Mix",'Growth Factors'!$O$12,(IF(G488="Oil",'Growth Factors'!$F$12,'Growth Factors'!$L$12)))</f>
        <v>0.23183776999580308</v>
      </c>
      <c r="M488" s="23">
        <f>IF(G488="Mix",'Growth Factors'!$P$12,(IF(G488="Oil",'Growth Factors'!$G$12,'Growth Factors'!$M$12)))</f>
        <v>2.7241294693957304E-2</v>
      </c>
      <c r="N488" s="24" t="str">
        <f>VLOOKUP(A488,'Part 50 Counties'!$A$2:$B$34,2)</f>
        <v>Yes</v>
      </c>
      <c r="O488" s="25">
        <f>(IF(N488="No",0,(IF(D488="CO2",0,(VLOOKUP(F488,'Rule Reductions'!$C$2:$E$75,2,FALSE))))))</f>
        <v>0.5</v>
      </c>
      <c r="P488" s="25">
        <f>(IF(N488="No",0,(IF(D488="CO2",0,(VLOOKUP(F488,'Rule Reductions'!$C$2:$E$75,3,FALSE))))))</f>
        <v>0.5</v>
      </c>
      <c r="Q488" s="22">
        <f t="shared" si="42"/>
        <v>61.110629389479037</v>
      </c>
      <c r="R488" s="22">
        <f t="shared" si="43"/>
        <v>64.354923721332725</v>
      </c>
      <c r="S488" s="22">
        <f t="shared" si="44"/>
        <v>55.538104931655369</v>
      </c>
      <c r="T488" s="22">
        <f t="shared" si="45"/>
        <v>63.015892123198007</v>
      </c>
      <c r="U488" s="22">
        <f t="shared" si="46"/>
        <v>69.089955255787103</v>
      </c>
      <c r="V488" s="22">
        <f t="shared" si="47"/>
        <v>57.614774295761464</v>
      </c>
    </row>
    <row r="489" spans="1:22" x14ac:dyDescent="0.25">
      <c r="A489" s="1" t="s">
        <v>40</v>
      </c>
      <c r="B489" s="1" t="s">
        <v>45</v>
      </c>
      <c r="C489" s="1" t="s">
        <v>4</v>
      </c>
      <c r="D489" s="1" t="s">
        <v>24</v>
      </c>
      <c r="E489" s="6">
        <v>2.0966001741827198</v>
      </c>
      <c r="F489" s="1" t="s">
        <v>4</v>
      </c>
      <c r="G489" s="1" t="s">
        <v>101</v>
      </c>
      <c r="H489" s="13">
        <f>IF(G489="Mix",'Growth Factors'!$N$7,(IF(G489="Oil",'Growth Factors'!$E$7,'Growth Factors'!$K$7)))</f>
        <v>8.9570562775409979E-2</v>
      </c>
      <c r="I489" s="23">
        <f>IF(G489="Mix",'Growth Factors'!$O$7,(IF(G489="Oil",'Growth Factors'!$F$7,'Growth Factors'!$L$7)))</f>
        <v>0.14741463403243865</v>
      </c>
      <c r="J489" s="23">
        <f>IF(G489="Mix",'Growth Factors'!$P$7,(IF(G489="Oil",'Growth Factors'!$G$7,'Growth Factors'!$M$7)))</f>
        <v>-9.7846340250338504E-3</v>
      </c>
      <c r="K489" s="23">
        <f>IF(G489="Mix",'Growth Factors'!$N$12,(IF(G489="Oil",'Growth Factors'!$E$12,'Growth Factors'!$K$12)))</f>
        <v>0.12354040091572198</v>
      </c>
      <c r="L489" s="23">
        <f>IF(G489="Mix",'Growth Factors'!$O$12,(IF(G489="Oil",'Growth Factors'!$F$12,'Growth Factors'!$L$12)))</f>
        <v>0.23183776999580308</v>
      </c>
      <c r="M489" s="23">
        <f>IF(G489="Mix",'Growth Factors'!$P$12,(IF(G489="Oil",'Growth Factors'!$G$12,'Growth Factors'!$M$12)))</f>
        <v>2.7241294693957304E-2</v>
      </c>
      <c r="N489" s="24" t="str">
        <f>VLOOKUP(A489,'Part 50 Counties'!$A$2:$B$34,2)</f>
        <v>Yes</v>
      </c>
      <c r="O489" s="25">
        <f>(IF(N489="No",0,(IF(D489="CO2",0,(VLOOKUP(F489,'Rule Reductions'!$C$2:$E$75,2,FALSE))))))</f>
        <v>0</v>
      </c>
      <c r="P489" s="25">
        <f>(IF(N489="No",0,(IF(D489="CO2",0,(VLOOKUP(F489,'Rule Reductions'!$C$2:$E$75,3,FALSE))))))</f>
        <v>0</v>
      </c>
      <c r="Q489" s="22">
        <f t="shared" si="42"/>
        <v>2.2843938316992887</v>
      </c>
      <c r="R489" s="22">
        <f t="shared" si="43"/>
        <v>2.4056697215722127</v>
      </c>
      <c r="S489" s="22">
        <f t="shared" si="44"/>
        <v>2.0760857087815197</v>
      </c>
      <c r="T489" s="22">
        <f t="shared" si="45"/>
        <v>2.3556150002612255</v>
      </c>
      <c r="U489" s="22">
        <f t="shared" si="46"/>
        <v>2.5826712831380543</v>
      </c>
      <c r="V489" s="22">
        <f t="shared" si="47"/>
        <v>2.1537142773830333</v>
      </c>
    </row>
    <row r="490" spans="1:22" x14ac:dyDescent="0.25">
      <c r="A490" s="1" t="s">
        <v>47</v>
      </c>
      <c r="B490" s="1" t="s">
        <v>45</v>
      </c>
      <c r="C490" s="1" t="s">
        <v>4</v>
      </c>
      <c r="D490" s="1" t="s">
        <v>23</v>
      </c>
      <c r="E490" s="2">
        <v>323.98</v>
      </c>
      <c r="F490" s="1" t="s">
        <v>4</v>
      </c>
      <c r="G490" s="1" t="s">
        <v>101</v>
      </c>
      <c r="H490" s="13">
        <f>IF(G490="Mix",'Growth Factors'!$N$7,(IF(G490="Oil",'Growth Factors'!$E$7,'Growth Factors'!$K$7)))</f>
        <v>8.9570562775409979E-2</v>
      </c>
      <c r="I490" s="23">
        <f>IF(G490="Mix",'Growth Factors'!$O$7,(IF(G490="Oil",'Growth Factors'!$F$7,'Growth Factors'!$L$7)))</f>
        <v>0.14741463403243865</v>
      </c>
      <c r="J490" s="23">
        <f>IF(G490="Mix",'Growth Factors'!$P$7,(IF(G490="Oil",'Growth Factors'!$G$7,'Growth Factors'!$M$7)))</f>
        <v>-9.7846340250338504E-3</v>
      </c>
      <c r="K490" s="23">
        <f>IF(G490="Mix",'Growth Factors'!$N$12,(IF(G490="Oil",'Growth Factors'!$E$12,'Growth Factors'!$K$12)))</f>
        <v>0.12354040091572198</v>
      </c>
      <c r="L490" s="23">
        <f>IF(G490="Mix",'Growth Factors'!$O$12,(IF(G490="Oil",'Growth Factors'!$F$12,'Growth Factors'!$L$12)))</f>
        <v>0.23183776999580308</v>
      </c>
      <c r="M490" s="23">
        <f>IF(G490="Mix",'Growth Factors'!$P$12,(IF(G490="Oil",'Growth Factors'!$G$12,'Growth Factors'!$M$12)))</f>
        <v>2.7241294693957304E-2</v>
      </c>
      <c r="N490" s="24" t="str">
        <f>VLOOKUP(A490,'Part 50 Counties'!$A$2:$B$34,2)</f>
        <v>No</v>
      </c>
      <c r="O490" s="25">
        <f>(IF(N490="No",0,(IF(D490="CO2",0,(VLOOKUP(F490,'Rule Reductions'!$C$2:$E$75,2,FALSE))))))</f>
        <v>0</v>
      </c>
      <c r="P490" s="25">
        <f>(IF(N490="No",0,(IF(D490="CO2",0,(VLOOKUP(F490,'Rule Reductions'!$C$2:$E$75,3,FALSE))))))</f>
        <v>0</v>
      </c>
      <c r="Q490" s="22">
        <f t="shared" si="42"/>
        <v>352.99907092797736</v>
      </c>
      <c r="R490" s="22">
        <f t="shared" si="43"/>
        <v>371.73939313382954</v>
      </c>
      <c r="S490" s="22">
        <f t="shared" si="44"/>
        <v>320.80997426856953</v>
      </c>
      <c r="T490" s="22">
        <f t="shared" si="45"/>
        <v>364.00461908867561</v>
      </c>
      <c r="U490" s="22">
        <f t="shared" si="46"/>
        <v>399.09080072324036</v>
      </c>
      <c r="V490" s="22">
        <f t="shared" si="47"/>
        <v>332.80563465494834</v>
      </c>
    </row>
    <row r="491" spans="1:22" x14ac:dyDescent="0.25">
      <c r="A491" s="1" t="s">
        <v>47</v>
      </c>
      <c r="B491" s="1" t="s">
        <v>45</v>
      </c>
      <c r="C491" s="1" t="s">
        <v>4</v>
      </c>
      <c r="D491" s="1" t="s">
        <v>24</v>
      </c>
      <c r="E491" s="2">
        <v>15.03</v>
      </c>
      <c r="F491" s="1" t="s">
        <v>4</v>
      </c>
      <c r="G491" s="1" t="s">
        <v>101</v>
      </c>
      <c r="H491" s="13">
        <f>IF(G491="Mix",'Growth Factors'!$N$7,(IF(G491="Oil",'Growth Factors'!$E$7,'Growth Factors'!$K$7)))</f>
        <v>8.9570562775409979E-2</v>
      </c>
      <c r="I491" s="23">
        <f>IF(G491="Mix",'Growth Factors'!$O$7,(IF(G491="Oil",'Growth Factors'!$F$7,'Growth Factors'!$L$7)))</f>
        <v>0.14741463403243865</v>
      </c>
      <c r="J491" s="23">
        <f>IF(G491="Mix",'Growth Factors'!$P$7,(IF(G491="Oil",'Growth Factors'!$G$7,'Growth Factors'!$M$7)))</f>
        <v>-9.7846340250338504E-3</v>
      </c>
      <c r="K491" s="23">
        <f>IF(G491="Mix",'Growth Factors'!$N$12,(IF(G491="Oil",'Growth Factors'!$E$12,'Growth Factors'!$K$12)))</f>
        <v>0.12354040091572198</v>
      </c>
      <c r="L491" s="23">
        <f>IF(G491="Mix",'Growth Factors'!$O$12,(IF(G491="Oil",'Growth Factors'!$F$12,'Growth Factors'!$L$12)))</f>
        <v>0.23183776999580308</v>
      </c>
      <c r="M491" s="23">
        <f>IF(G491="Mix",'Growth Factors'!$P$12,(IF(G491="Oil",'Growth Factors'!$G$12,'Growth Factors'!$M$12)))</f>
        <v>2.7241294693957304E-2</v>
      </c>
      <c r="N491" s="24" t="str">
        <f>VLOOKUP(A491,'Part 50 Counties'!$A$2:$B$34,2)</f>
        <v>No</v>
      </c>
      <c r="O491" s="25">
        <f>(IF(N491="No",0,(IF(D491="CO2",0,(VLOOKUP(F491,'Rule Reductions'!$C$2:$E$75,2,FALSE))))))</f>
        <v>0</v>
      </c>
      <c r="P491" s="25">
        <f>(IF(N491="No",0,(IF(D491="CO2",0,(VLOOKUP(F491,'Rule Reductions'!$C$2:$E$75,3,FALSE))))))</f>
        <v>0</v>
      </c>
      <c r="Q491" s="22">
        <f t="shared" si="42"/>
        <v>16.376245558514412</v>
      </c>
      <c r="R491" s="22">
        <f t="shared" si="43"/>
        <v>17.245641949507554</v>
      </c>
      <c r="S491" s="22">
        <f t="shared" si="44"/>
        <v>14.882936950603741</v>
      </c>
      <c r="T491" s="22">
        <f t="shared" si="45"/>
        <v>16.8868122257633</v>
      </c>
      <c r="U491" s="22">
        <f t="shared" si="46"/>
        <v>18.514521683036921</v>
      </c>
      <c r="V491" s="22">
        <f t="shared" si="47"/>
        <v>15.439436659250177</v>
      </c>
    </row>
    <row r="492" spans="1:22" x14ac:dyDescent="0.25">
      <c r="A492" s="1" t="s">
        <v>41</v>
      </c>
      <c r="B492" s="1" t="s">
        <v>45</v>
      </c>
      <c r="C492" s="1" t="s">
        <v>4</v>
      </c>
      <c r="D492" s="1" t="s">
        <v>23</v>
      </c>
      <c r="E492" s="2">
        <v>85.461520707125203</v>
      </c>
      <c r="F492" s="1" t="s">
        <v>4</v>
      </c>
      <c r="G492" s="1" t="s">
        <v>101</v>
      </c>
      <c r="H492" s="13">
        <f>IF(G492="Mix",'Growth Factors'!$N$7,(IF(G492="Oil",'Growth Factors'!$E$7,'Growth Factors'!$K$7)))</f>
        <v>8.9570562775409979E-2</v>
      </c>
      <c r="I492" s="23">
        <f>IF(G492="Mix",'Growth Factors'!$O$7,(IF(G492="Oil",'Growth Factors'!$F$7,'Growth Factors'!$L$7)))</f>
        <v>0.14741463403243865</v>
      </c>
      <c r="J492" s="23">
        <f>IF(G492="Mix",'Growth Factors'!$P$7,(IF(G492="Oil",'Growth Factors'!$G$7,'Growth Factors'!$M$7)))</f>
        <v>-9.7846340250338504E-3</v>
      </c>
      <c r="K492" s="23">
        <f>IF(G492="Mix",'Growth Factors'!$N$12,(IF(G492="Oil",'Growth Factors'!$E$12,'Growth Factors'!$K$12)))</f>
        <v>0.12354040091572198</v>
      </c>
      <c r="L492" s="23">
        <f>IF(G492="Mix",'Growth Factors'!$O$12,(IF(G492="Oil",'Growth Factors'!$F$12,'Growth Factors'!$L$12)))</f>
        <v>0.23183776999580308</v>
      </c>
      <c r="M492" s="23">
        <f>IF(G492="Mix",'Growth Factors'!$P$12,(IF(G492="Oil",'Growth Factors'!$G$12,'Growth Factors'!$M$12)))</f>
        <v>2.7241294693957304E-2</v>
      </c>
      <c r="N492" s="24" t="str">
        <f>VLOOKUP(A492,'Part 50 Counties'!$A$2:$B$34,2)</f>
        <v>Yes</v>
      </c>
      <c r="O492" s="25">
        <f>(IF(N492="No",0,(IF(D492="CO2",0,(VLOOKUP(F492,'Rule Reductions'!$C$2:$E$75,2,FALSE))))))</f>
        <v>0.5</v>
      </c>
      <c r="P492" s="25">
        <f>(IF(N492="No",0,(IF(D492="CO2",0,(VLOOKUP(F492,'Rule Reductions'!$C$2:$E$75,3,FALSE))))))</f>
        <v>0.5</v>
      </c>
      <c r="Q492" s="22">
        <f t="shared" si="42"/>
        <v>46.558178606252383</v>
      </c>
      <c r="R492" s="22">
        <f t="shared" si="43"/>
        <v>49.029899753010874</v>
      </c>
      <c r="S492" s="22">
        <f t="shared" si="44"/>
        <v>42.31265550189157</v>
      </c>
      <c r="T492" s="22">
        <f t="shared" si="45"/>
        <v>48.009735619075364</v>
      </c>
      <c r="U492" s="22">
        <f t="shared" si="46"/>
        <v>52.637364544157634</v>
      </c>
      <c r="V492" s="22">
        <f t="shared" si="47"/>
        <v>43.894801588850868</v>
      </c>
    </row>
    <row r="493" spans="1:22" x14ac:dyDescent="0.25">
      <c r="A493" s="1" t="s">
        <v>41</v>
      </c>
      <c r="B493" s="1" t="s">
        <v>45</v>
      </c>
      <c r="C493" s="1" t="s">
        <v>4</v>
      </c>
      <c r="D493" s="1" t="s">
        <v>24</v>
      </c>
      <c r="E493" s="6">
        <v>1.9804398060739501</v>
      </c>
      <c r="F493" s="1" t="s">
        <v>4</v>
      </c>
      <c r="G493" s="1" t="s">
        <v>101</v>
      </c>
      <c r="H493" s="13">
        <f>IF(G493="Mix",'Growth Factors'!$N$7,(IF(G493="Oil",'Growth Factors'!$E$7,'Growth Factors'!$K$7)))</f>
        <v>8.9570562775409979E-2</v>
      </c>
      <c r="I493" s="23">
        <f>IF(G493="Mix",'Growth Factors'!$O$7,(IF(G493="Oil",'Growth Factors'!$F$7,'Growth Factors'!$L$7)))</f>
        <v>0.14741463403243865</v>
      </c>
      <c r="J493" s="23">
        <f>IF(G493="Mix",'Growth Factors'!$P$7,(IF(G493="Oil",'Growth Factors'!$G$7,'Growth Factors'!$M$7)))</f>
        <v>-9.7846340250338504E-3</v>
      </c>
      <c r="K493" s="23">
        <f>IF(G493="Mix",'Growth Factors'!$N$12,(IF(G493="Oil",'Growth Factors'!$E$12,'Growth Factors'!$K$12)))</f>
        <v>0.12354040091572198</v>
      </c>
      <c r="L493" s="23">
        <f>IF(G493="Mix",'Growth Factors'!$O$12,(IF(G493="Oil",'Growth Factors'!$F$12,'Growth Factors'!$L$12)))</f>
        <v>0.23183776999580308</v>
      </c>
      <c r="M493" s="23">
        <f>IF(G493="Mix",'Growth Factors'!$P$12,(IF(G493="Oil",'Growth Factors'!$G$12,'Growth Factors'!$M$12)))</f>
        <v>2.7241294693957304E-2</v>
      </c>
      <c r="N493" s="24" t="str">
        <f>VLOOKUP(A493,'Part 50 Counties'!$A$2:$B$34,2)</f>
        <v>Yes</v>
      </c>
      <c r="O493" s="25">
        <f>(IF(N493="No",0,(IF(D493="CO2",0,(VLOOKUP(F493,'Rule Reductions'!$C$2:$E$75,2,FALSE))))))</f>
        <v>0</v>
      </c>
      <c r="P493" s="25">
        <f>(IF(N493="No",0,(IF(D493="CO2",0,(VLOOKUP(F493,'Rule Reductions'!$C$2:$E$75,3,FALSE))))))</f>
        <v>0</v>
      </c>
      <c r="Q493" s="22">
        <f t="shared" si="42"/>
        <v>2.1578289140468176</v>
      </c>
      <c r="R493" s="22">
        <f t="shared" si="43"/>
        <v>2.2723856153096151</v>
      </c>
      <c r="S493" s="22">
        <f t="shared" si="44"/>
        <v>1.9610619273629075</v>
      </c>
      <c r="T493" s="22">
        <f t="shared" si="45"/>
        <v>2.2251041337057806</v>
      </c>
      <c r="U493" s="22">
        <f t="shared" si="46"/>
        <v>2.4395805543250555</v>
      </c>
      <c r="V493" s="22">
        <f t="shared" si="47"/>
        <v>2.0343895504548541</v>
      </c>
    </row>
    <row r="494" spans="1:22" x14ac:dyDescent="0.25">
      <c r="A494" s="1" t="s">
        <v>48</v>
      </c>
      <c r="B494" s="1" t="s">
        <v>45</v>
      </c>
      <c r="C494" s="1" t="s">
        <v>4</v>
      </c>
      <c r="D494" s="1" t="s">
        <v>23</v>
      </c>
      <c r="E494" s="2">
        <v>19.399999999999999</v>
      </c>
      <c r="F494" s="1" t="s">
        <v>4</v>
      </c>
      <c r="G494" s="1" t="s">
        <v>101</v>
      </c>
      <c r="H494" s="13">
        <f>IF(G494="Mix",'Growth Factors'!$N$7,(IF(G494="Oil",'Growth Factors'!$E$7,'Growth Factors'!$K$7)))</f>
        <v>8.9570562775409979E-2</v>
      </c>
      <c r="I494" s="23">
        <f>IF(G494="Mix",'Growth Factors'!$O$7,(IF(G494="Oil",'Growth Factors'!$F$7,'Growth Factors'!$L$7)))</f>
        <v>0.14741463403243865</v>
      </c>
      <c r="J494" s="23">
        <f>IF(G494="Mix",'Growth Factors'!$P$7,(IF(G494="Oil",'Growth Factors'!$G$7,'Growth Factors'!$M$7)))</f>
        <v>-9.7846340250338504E-3</v>
      </c>
      <c r="K494" s="23">
        <f>IF(G494="Mix",'Growth Factors'!$N$12,(IF(G494="Oil",'Growth Factors'!$E$12,'Growth Factors'!$K$12)))</f>
        <v>0.12354040091572198</v>
      </c>
      <c r="L494" s="23">
        <f>IF(G494="Mix",'Growth Factors'!$O$12,(IF(G494="Oil",'Growth Factors'!$F$12,'Growth Factors'!$L$12)))</f>
        <v>0.23183776999580308</v>
      </c>
      <c r="M494" s="23">
        <f>IF(G494="Mix",'Growth Factors'!$P$12,(IF(G494="Oil",'Growth Factors'!$G$12,'Growth Factors'!$M$12)))</f>
        <v>2.7241294693957304E-2</v>
      </c>
      <c r="N494" s="24" t="str">
        <f>VLOOKUP(A494,'Part 50 Counties'!$A$2:$B$34,2)</f>
        <v>No</v>
      </c>
      <c r="O494" s="25">
        <f>(IF(N494="No",0,(IF(D494="CO2",0,(VLOOKUP(F494,'Rule Reductions'!$C$2:$E$75,2,FALSE))))))</f>
        <v>0</v>
      </c>
      <c r="P494" s="25">
        <f>(IF(N494="No",0,(IF(D494="CO2",0,(VLOOKUP(F494,'Rule Reductions'!$C$2:$E$75,3,FALSE))))))</f>
        <v>0</v>
      </c>
      <c r="Q494" s="22">
        <f t="shared" si="42"/>
        <v>21.137668917842952</v>
      </c>
      <c r="R494" s="22">
        <f t="shared" si="43"/>
        <v>22.25984390022931</v>
      </c>
      <c r="S494" s="22">
        <f t="shared" si="44"/>
        <v>19.210178099914341</v>
      </c>
      <c r="T494" s="22">
        <f t="shared" si="45"/>
        <v>21.796683777765004</v>
      </c>
      <c r="U494" s="22">
        <f t="shared" si="46"/>
        <v>23.89765273791858</v>
      </c>
      <c r="V494" s="22">
        <f t="shared" si="47"/>
        <v>19.92848111706277</v>
      </c>
    </row>
    <row r="495" spans="1:22" x14ac:dyDescent="0.25">
      <c r="A495" s="1" t="s">
        <v>48</v>
      </c>
      <c r="B495" s="1" t="s">
        <v>45</v>
      </c>
      <c r="C495" s="1" t="s">
        <v>4</v>
      </c>
      <c r="D495" s="1" t="s">
        <v>24</v>
      </c>
      <c r="E495" s="2">
        <v>19.399999999999999</v>
      </c>
      <c r="F495" s="1" t="s">
        <v>4</v>
      </c>
      <c r="G495" s="1" t="s">
        <v>101</v>
      </c>
      <c r="H495" s="13">
        <f>IF(G495="Mix",'Growth Factors'!$N$7,(IF(G495="Oil",'Growth Factors'!$E$7,'Growth Factors'!$K$7)))</f>
        <v>8.9570562775409979E-2</v>
      </c>
      <c r="I495" s="23">
        <f>IF(G495="Mix",'Growth Factors'!$O$7,(IF(G495="Oil",'Growth Factors'!$F$7,'Growth Factors'!$L$7)))</f>
        <v>0.14741463403243865</v>
      </c>
      <c r="J495" s="23">
        <f>IF(G495="Mix",'Growth Factors'!$P$7,(IF(G495="Oil",'Growth Factors'!$G$7,'Growth Factors'!$M$7)))</f>
        <v>-9.7846340250338504E-3</v>
      </c>
      <c r="K495" s="23">
        <f>IF(G495="Mix",'Growth Factors'!$N$12,(IF(G495="Oil",'Growth Factors'!$E$12,'Growth Factors'!$K$12)))</f>
        <v>0.12354040091572198</v>
      </c>
      <c r="L495" s="23">
        <f>IF(G495="Mix",'Growth Factors'!$O$12,(IF(G495="Oil",'Growth Factors'!$F$12,'Growth Factors'!$L$12)))</f>
        <v>0.23183776999580308</v>
      </c>
      <c r="M495" s="23">
        <f>IF(G495="Mix",'Growth Factors'!$P$12,(IF(G495="Oil",'Growth Factors'!$G$12,'Growth Factors'!$M$12)))</f>
        <v>2.7241294693957304E-2</v>
      </c>
      <c r="N495" s="24" t="str">
        <f>VLOOKUP(A495,'Part 50 Counties'!$A$2:$B$34,2)</f>
        <v>No</v>
      </c>
      <c r="O495" s="25">
        <f>(IF(N495="No",0,(IF(D495="CO2",0,(VLOOKUP(F495,'Rule Reductions'!$C$2:$E$75,2,FALSE))))))</f>
        <v>0</v>
      </c>
      <c r="P495" s="25">
        <f>(IF(N495="No",0,(IF(D495="CO2",0,(VLOOKUP(F495,'Rule Reductions'!$C$2:$E$75,3,FALSE))))))</f>
        <v>0</v>
      </c>
      <c r="Q495" s="22">
        <f t="shared" si="42"/>
        <v>21.137668917842952</v>
      </c>
      <c r="R495" s="22">
        <f t="shared" si="43"/>
        <v>22.25984390022931</v>
      </c>
      <c r="S495" s="22">
        <f t="shared" si="44"/>
        <v>19.210178099914341</v>
      </c>
      <c r="T495" s="22">
        <f t="shared" si="45"/>
        <v>21.796683777765004</v>
      </c>
      <c r="U495" s="22">
        <f t="shared" si="46"/>
        <v>23.89765273791858</v>
      </c>
      <c r="V495" s="22">
        <f t="shared" si="47"/>
        <v>19.92848111706277</v>
      </c>
    </row>
    <row r="496" spans="1:22" x14ac:dyDescent="0.25">
      <c r="A496" s="1" t="s">
        <v>42</v>
      </c>
      <c r="B496" s="1" t="s">
        <v>45</v>
      </c>
      <c r="C496" s="1" t="s">
        <v>4</v>
      </c>
      <c r="D496" s="1" t="s">
        <v>23</v>
      </c>
      <c r="E496" s="2">
        <v>9112.3299670882698</v>
      </c>
      <c r="F496" s="1" t="s">
        <v>4</v>
      </c>
      <c r="G496" s="1" t="s">
        <v>101</v>
      </c>
      <c r="H496" s="13">
        <f>IF(G496="Mix",'Growth Factors'!$N$7,(IF(G496="Oil",'Growth Factors'!$E$7,'Growth Factors'!$K$7)))</f>
        <v>8.9570562775409979E-2</v>
      </c>
      <c r="I496" s="23">
        <f>IF(G496="Mix",'Growth Factors'!$O$7,(IF(G496="Oil",'Growth Factors'!$F$7,'Growth Factors'!$L$7)))</f>
        <v>0.14741463403243865</v>
      </c>
      <c r="J496" s="23">
        <f>IF(G496="Mix",'Growth Factors'!$P$7,(IF(G496="Oil",'Growth Factors'!$G$7,'Growth Factors'!$M$7)))</f>
        <v>-9.7846340250338504E-3</v>
      </c>
      <c r="K496" s="23">
        <f>IF(G496="Mix",'Growth Factors'!$N$12,(IF(G496="Oil",'Growth Factors'!$E$12,'Growth Factors'!$K$12)))</f>
        <v>0.12354040091572198</v>
      </c>
      <c r="L496" s="23">
        <f>IF(G496="Mix",'Growth Factors'!$O$12,(IF(G496="Oil",'Growth Factors'!$F$12,'Growth Factors'!$L$12)))</f>
        <v>0.23183776999580308</v>
      </c>
      <c r="M496" s="23">
        <f>IF(G496="Mix",'Growth Factors'!$P$12,(IF(G496="Oil",'Growth Factors'!$G$12,'Growth Factors'!$M$12)))</f>
        <v>2.7241294693957304E-2</v>
      </c>
      <c r="N496" s="24" t="str">
        <f>VLOOKUP(A496,'Part 50 Counties'!$A$2:$B$34,2)</f>
        <v>Yes</v>
      </c>
      <c r="O496" s="25">
        <f>(IF(N496="No",0,(IF(D496="CO2",0,(VLOOKUP(F496,'Rule Reductions'!$C$2:$E$75,2,FALSE))))))</f>
        <v>0.5</v>
      </c>
      <c r="P496" s="25">
        <f>(IF(N496="No",0,(IF(D496="CO2",0,(VLOOKUP(F496,'Rule Reductions'!$C$2:$E$75,3,FALSE))))))</f>
        <v>0.5</v>
      </c>
      <c r="Q496" s="22">
        <f t="shared" si="42"/>
        <v>4964.2632452177995</v>
      </c>
      <c r="R496" s="22">
        <f t="shared" si="43"/>
        <v>5227.8103771847054</v>
      </c>
      <c r="S496" s="22">
        <f t="shared" si="44"/>
        <v>4511.5845766224811</v>
      </c>
      <c r="T496" s="22">
        <f t="shared" si="45"/>
        <v>5119.0354322493513</v>
      </c>
      <c r="U496" s="22">
        <f t="shared" si="46"/>
        <v>5612.4561130619722</v>
      </c>
      <c r="V496" s="22">
        <f t="shared" si="47"/>
        <v>4680.2808165351498</v>
      </c>
    </row>
    <row r="497" spans="1:22" x14ac:dyDescent="0.25">
      <c r="A497" s="1" t="s">
        <v>42</v>
      </c>
      <c r="B497" s="1" t="s">
        <v>45</v>
      </c>
      <c r="C497" s="1" t="s">
        <v>4</v>
      </c>
      <c r="D497" s="1" t="s">
        <v>24</v>
      </c>
      <c r="E497" s="2">
        <v>1563.7015650754399</v>
      </c>
      <c r="F497" s="1" t="s">
        <v>4</v>
      </c>
      <c r="G497" s="1" t="s">
        <v>101</v>
      </c>
      <c r="H497" s="13">
        <f>IF(G497="Mix",'Growth Factors'!$N$7,(IF(G497="Oil",'Growth Factors'!$E$7,'Growth Factors'!$K$7)))</f>
        <v>8.9570562775409979E-2</v>
      </c>
      <c r="I497" s="23">
        <f>IF(G497="Mix",'Growth Factors'!$O$7,(IF(G497="Oil",'Growth Factors'!$F$7,'Growth Factors'!$L$7)))</f>
        <v>0.14741463403243865</v>
      </c>
      <c r="J497" s="23">
        <f>IF(G497="Mix",'Growth Factors'!$P$7,(IF(G497="Oil",'Growth Factors'!$G$7,'Growth Factors'!$M$7)))</f>
        <v>-9.7846340250338504E-3</v>
      </c>
      <c r="K497" s="23">
        <f>IF(G497="Mix",'Growth Factors'!$N$12,(IF(G497="Oil",'Growth Factors'!$E$12,'Growth Factors'!$K$12)))</f>
        <v>0.12354040091572198</v>
      </c>
      <c r="L497" s="23">
        <f>IF(G497="Mix",'Growth Factors'!$O$12,(IF(G497="Oil",'Growth Factors'!$F$12,'Growth Factors'!$L$12)))</f>
        <v>0.23183776999580308</v>
      </c>
      <c r="M497" s="23">
        <f>IF(G497="Mix",'Growth Factors'!$P$12,(IF(G497="Oil",'Growth Factors'!$G$12,'Growth Factors'!$M$12)))</f>
        <v>2.7241294693957304E-2</v>
      </c>
      <c r="N497" s="24" t="str">
        <f>VLOOKUP(A497,'Part 50 Counties'!$A$2:$B$34,2)</f>
        <v>Yes</v>
      </c>
      <c r="O497" s="25">
        <f>(IF(N497="No",0,(IF(D497="CO2",0,(VLOOKUP(F497,'Rule Reductions'!$C$2:$E$75,2,FALSE))))))</f>
        <v>0</v>
      </c>
      <c r="P497" s="25">
        <f>(IF(N497="No",0,(IF(D497="CO2",0,(VLOOKUP(F497,'Rule Reductions'!$C$2:$E$75,3,FALSE))))))</f>
        <v>0</v>
      </c>
      <c r="Q497" s="22">
        <f t="shared" si="42"/>
        <v>1703.7631942720363</v>
      </c>
      <c r="R497" s="22">
        <f t="shared" si="43"/>
        <v>1794.2140590269876</v>
      </c>
      <c r="S497" s="22">
        <f t="shared" si="44"/>
        <v>1548.4013175368041</v>
      </c>
      <c r="T497" s="22">
        <f t="shared" si="45"/>
        <v>1756.8818833374016</v>
      </c>
      <c r="U497" s="22">
        <f t="shared" si="46"/>
        <v>1926.2266488614773</v>
      </c>
      <c r="V497" s="22">
        <f t="shared" si="47"/>
        <v>1606.2988202230622</v>
      </c>
    </row>
    <row r="498" spans="1:22" x14ac:dyDescent="0.25">
      <c r="A498" s="1" t="s">
        <v>43</v>
      </c>
      <c r="B498" s="1" t="s">
        <v>45</v>
      </c>
      <c r="C498" s="1" t="s">
        <v>4</v>
      </c>
      <c r="D498" s="1" t="s">
        <v>23</v>
      </c>
      <c r="E498" s="4">
        <v>0.927295162882527</v>
      </c>
      <c r="F498" s="1" t="s">
        <v>4</v>
      </c>
      <c r="G498" s="1" t="s">
        <v>101</v>
      </c>
      <c r="H498" s="13">
        <f>IF(G498="Mix",'Growth Factors'!$N$7,(IF(G498="Oil",'Growth Factors'!$E$7,'Growth Factors'!$K$7)))</f>
        <v>8.9570562775409979E-2</v>
      </c>
      <c r="I498" s="23">
        <f>IF(G498="Mix",'Growth Factors'!$O$7,(IF(G498="Oil",'Growth Factors'!$F$7,'Growth Factors'!$L$7)))</f>
        <v>0.14741463403243865</v>
      </c>
      <c r="J498" s="23">
        <f>IF(G498="Mix",'Growth Factors'!$P$7,(IF(G498="Oil",'Growth Factors'!$G$7,'Growth Factors'!$M$7)))</f>
        <v>-9.7846340250338504E-3</v>
      </c>
      <c r="K498" s="23">
        <f>IF(G498="Mix",'Growth Factors'!$N$12,(IF(G498="Oil",'Growth Factors'!$E$12,'Growth Factors'!$K$12)))</f>
        <v>0.12354040091572198</v>
      </c>
      <c r="L498" s="23">
        <f>IF(G498="Mix",'Growth Factors'!$O$12,(IF(G498="Oil",'Growth Factors'!$F$12,'Growth Factors'!$L$12)))</f>
        <v>0.23183776999580308</v>
      </c>
      <c r="M498" s="23">
        <f>IF(G498="Mix",'Growth Factors'!$P$12,(IF(G498="Oil",'Growth Factors'!$G$12,'Growth Factors'!$M$12)))</f>
        <v>2.7241294693957304E-2</v>
      </c>
      <c r="N498" s="24" t="str">
        <f>VLOOKUP(A498,'Part 50 Counties'!$A$2:$B$34,2)</f>
        <v>No</v>
      </c>
      <c r="O498" s="25">
        <f>(IF(N498="No",0,(IF(D498="CO2",0,(VLOOKUP(F498,'Rule Reductions'!$C$2:$E$75,2,FALSE))))))</f>
        <v>0</v>
      </c>
      <c r="P498" s="25">
        <f>(IF(N498="No",0,(IF(D498="CO2",0,(VLOOKUP(F498,'Rule Reductions'!$C$2:$E$75,3,FALSE))))))</f>
        <v>0</v>
      </c>
      <c r="Q498" s="22">
        <f t="shared" si="42"/>
        <v>1.0103535124808305</v>
      </c>
      <c r="R498" s="22">
        <f t="shared" si="43"/>
        <v>1.0639920399589053</v>
      </c>
      <c r="S498" s="22">
        <f t="shared" si="44"/>
        <v>0.9182219190805373</v>
      </c>
      <c r="T498" s="22">
        <f t="shared" si="45"/>
        <v>1.0418535790722441</v>
      </c>
      <c r="U498" s="22">
        <f t="shared" si="46"/>
        <v>1.1422772055731072</v>
      </c>
      <c r="V498" s="22">
        <f t="shared" si="47"/>
        <v>0.95255588368289101</v>
      </c>
    </row>
    <row r="499" spans="1:22" x14ac:dyDescent="0.25">
      <c r="A499" s="1" t="s">
        <v>43</v>
      </c>
      <c r="B499" s="1" t="s">
        <v>45</v>
      </c>
      <c r="C499" s="1" t="s">
        <v>4</v>
      </c>
      <c r="D499" s="1" t="s">
        <v>24</v>
      </c>
      <c r="E499" s="7">
        <v>2.0980750246791701E-2</v>
      </c>
      <c r="F499" s="1" t="s">
        <v>4</v>
      </c>
      <c r="G499" s="1" t="s">
        <v>101</v>
      </c>
      <c r="H499" s="13">
        <f>IF(G499="Mix",'Growth Factors'!$N$7,(IF(G499="Oil",'Growth Factors'!$E$7,'Growth Factors'!$K$7)))</f>
        <v>8.9570562775409979E-2</v>
      </c>
      <c r="I499" s="23">
        <f>IF(G499="Mix",'Growth Factors'!$O$7,(IF(G499="Oil",'Growth Factors'!$F$7,'Growth Factors'!$L$7)))</f>
        <v>0.14741463403243865</v>
      </c>
      <c r="J499" s="23">
        <f>IF(G499="Mix",'Growth Factors'!$P$7,(IF(G499="Oil",'Growth Factors'!$G$7,'Growth Factors'!$M$7)))</f>
        <v>-9.7846340250338504E-3</v>
      </c>
      <c r="K499" s="23">
        <f>IF(G499="Mix",'Growth Factors'!$N$12,(IF(G499="Oil",'Growth Factors'!$E$12,'Growth Factors'!$K$12)))</f>
        <v>0.12354040091572198</v>
      </c>
      <c r="L499" s="23">
        <f>IF(G499="Mix",'Growth Factors'!$O$12,(IF(G499="Oil",'Growth Factors'!$F$12,'Growth Factors'!$L$12)))</f>
        <v>0.23183776999580308</v>
      </c>
      <c r="M499" s="23">
        <f>IF(G499="Mix",'Growth Factors'!$P$12,(IF(G499="Oil",'Growth Factors'!$G$12,'Growth Factors'!$M$12)))</f>
        <v>2.7241294693957304E-2</v>
      </c>
      <c r="N499" s="24" t="str">
        <f>VLOOKUP(A499,'Part 50 Counties'!$A$2:$B$34,2)</f>
        <v>No</v>
      </c>
      <c r="O499" s="25">
        <f>(IF(N499="No",0,(IF(D499="CO2",0,(VLOOKUP(F499,'Rule Reductions'!$C$2:$E$75,2,FALSE))))))</f>
        <v>0</v>
      </c>
      <c r="P499" s="25">
        <f>(IF(N499="No",0,(IF(D499="CO2",0,(VLOOKUP(F499,'Rule Reductions'!$C$2:$E$75,3,FALSE))))))</f>
        <v>0</v>
      </c>
      <c r="Q499" s="22">
        <f t="shared" si="42"/>
        <v>2.2860007853847154E-2</v>
      </c>
      <c r="R499" s="22">
        <f t="shared" si="43"/>
        <v>2.4073619866148498E-2</v>
      </c>
      <c r="S499" s="22">
        <f t="shared" si="44"/>
        <v>2.0775461284056208E-2</v>
      </c>
      <c r="T499" s="22">
        <f t="shared" si="45"/>
        <v>2.3572720543792981E-2</v>
      </c>
      <c r="U499" s="22">
        <f t="shared" si="46"/>
        <v>2.5844880596846788E-2</v>
      </c>
      <c r="V499" s="22">
        <f t="shared" si="47"/>
        <v>2.1552293047164873E-2</v>
      </c>
    </row>
    <row r="500" spans="1:22" x14ac:dyDescent="0.25">
      <c r="A500" s="1" t="s">
        <v>22</v>
      </c>
      <c r="B500" s="1" t="s">
        <v>45</v>
      </c>
      <c r="C500" s="1" t="s">
        <v>4</v>
      </c>
      <c r="D500" s="1" t="s">
        <v>23</v>
      </c>
      <c r="E500" s="2">
        <v>11624.551423660099</v>
      </c>
      <c r="F500" s="1" t="s">
        <v>4</v>
      </c>
      <c r="G500" s="1" t="s">
        <v>101</v>
      </c>
      <c r="H500" s="13">
        <f>IF(G500="Mix",'Growth Factors'!$N$7,(IF(G500="Oil",'Growth Factors'!$E$7,'Growth Factors'!$K$7)))</f>
        <v>8.9570562775409979E-2</v>
      </c>
      <c r="I500" s="23">
        <f>IF(G500="Mix",'Growth Factors'!$O$7,(IF(G500="Oil",'Growth Factors'!$F$7,'Growth Factors'!$L$7)))</f>
        <v>0.14741463403243865</v>
      </c>
      <c r="J500" s="23">
        <f>IF(G500="Mix",'Growth Factors'!$P$7,(IF(G500="Oil",'Growth Factors'!$G$7,'Growth Factors'!$M$7)))</f>
        <v>-9.7846340250338504E-3</v>
      </c>
      <c r="K500" s="23">
        <f>IF(G500="Mix",'Growth Factors'!$N$12,(IF(G500="Oil",'Growth Factors'!$E$12,'Growth Factors'!$K$12)))</f>
        <v>0.12354040091572198</v>
      </c>
      <c r="L500" s="23">
        <f>IF(G500="Mix",'Growth Factors'!$O$12,(IF(G500="Oil",'Growth Factors'!$F$12,'Growth Factors'!$L$12)))</f>
        <v>0.23183776999580308</v>
      </c>
      <c r="M500" s="23">
        <f>IF(G500="Mix",'Growth Factors'!$P$12,(IF(G500="Oil",'Growth Factors'!$G$12,'Growth Factors'!$M$12)))</f>
        <v>2.7241294693957304E-2</v>
      </c>
      <c r="N500" s="24" t="str">
        <f>VLOOKUP(A500,'Part 50 Counties'!$A$2:$B$34,2)</f>
        <v>Yes</v>
      </c>
      <c r="O500" s="25">
        <f>(IF(N500="No",0,(IF(D500="CO2",0,(VLOOKUP(F500,'Rule Reductions'!$C$2:$E$75,2,FALSE))))))</f>
        <v>0.5</v>
      </c>
      <c r="P500" s="25">
        <f>(IF(N500="No",0,(IF(D500="CO2",0,(VLOOKUP(F500,'Rule Reductions'!$C$2:$E$75,3,FALSE))))))</f>
        <v>0.5</v>
      </c>
      <c r="Q500" s="22">
        <f t="shared" si="42"/>
        <v>6332.8845183445137</v>
      </c>
      <c r="R500" s="22">
        <f t="shared" si="43"/>
        <v>6669.0902087851082</v>
      </c>
      <c r="S500" s="22">
        <f t="shared" si="44"/>
        <v>5755.4047211371999</v>
      </c>
      <c r="T500" s="22">
        <f t="shared" si="45"/>
        <v>6530.3265835022466</v>
      </c>
      <c r="U500" s="22">
        <f t="shared" si="46"/>
        <v>7159.7807514614979</v>
      </c>
      <c r="V500" s="22">
        <f t="shared" si="47"/>
        <v>5970.6096273385429</v>
      </c>
    </row>
    <row r="501" spans="1:22" x14ac:dyDescent="0.25">
      <c r="A501" s="1" t="s">
        <v>22</v>
      </c>
      <c r="B501" s="1" t="s">
        <v>45</v>
      </c>
      <c r="C501" s="1" t="s">
        <v>4</v>
      </c>
      <c r="D501" s="1" t="s">
        <v>24</v>
      </c>
      <c r="E501" s="2">
        <v>1434.6726122811399</v>
      </c>
      <c r="F501" s="1" t="s">
        <v>4</v>
      </c>
      <c r="G501" s="1" t="s">
        <v>101</v>
      </c>
      <c r="H501" s="13">
        <f>IF(G501="Mix",'Growth Factors'!$N$7,(IF(G501="Oil",'Growth Factors'!$E$7,'Growth Factors'!$K$7)))</f>
        <v>8.9570562775409979E-2</v>
      </c>
      <c r="I501" s="23">
        <f>IF(G501="Mix",'Growth Factors'!$O$7,(IF(G501="Oil",'Growth Factors'!$F$7,'Growth Factors'!$L$7)))</f>
        <v>0.14741463403243865</v>
      </c>
      <c r="J501" s="23">
        <f>IF(G501="Mix",'Growth Factors'!$P$7,(IF(G501="Oil",'Growth Factors'!$G$7,'Growth Factors'!$M$7)))</f>
        <v>-9.7846340250338504E-3</v>
      </c>
      <c r="K501" s="23">
        <f>IF(G501="Mix",'Growth Factors'!$N$12,(IF(G501="Oil",'Growth Factors'!$E$12,'Growth Factors'!$K$12)))</f>
        <v>0.12354040091572198</v>
      </c>
      <c r="L501" s="23">
        <f>IF(G501="Mix",'Growth Factors'!$O$12,(IF(G501="Oil",'Growth Factors'!$F$12,'Growth Factors'!$L$12)))</f>
        <v>0.23183776999580308</v>
      </c>
      <c r="M501" s="23">
        <f>IF(G501="Mix",'Growth Factors'!$P$12,(IF(G501="Oil",'Growth Factors'!$G$12,'Growth Factors'!$M$12)))</f>
        <v>2.7241294693957304E-2</v>
      </c>
      <c r="N501" s="24" t="str">
        <f>VLOOKUP(A501,'Part 50 Counties'!$A$2:$B$34,2)</f>
        <v>Yes</v>
      </c>
      <c r="O501" s="25">
        <f>(IF(N501="No",0,(IF(D501="CO2",0,(VLOOKUP(F501,'Rule Reductions'!$C$2:$E$75,2,FALSE))))))</f>
        <v>0</v>
      </c>
      <c r="P501" s="25">
        <f>(IF(N501="No",0,(IF(D501="CO2",0,(VLOOKUP(F501,'Rule Reductions'!$C$2:$E$75,3,FALSE))))))</f>
        <v>0</v>
      </c>
      <c r="Q501" s="22">
        <f t="shared" si="42"/>
        <v>1563.1770455616293</v>
      </c>
      <c r="R501" s="22">
        <f t="shared" si="43"/>
        <v>1646.1643503769269</v>
      </c>
      <c r="S501" s="22">
        <f t="shared" si="44"/>
        <v>1420.6348658242298</v>
      </c>
      <c r="T501" s="22">
        <f t="shared" si="45"/>
        <v>1611.912641985158</v>
      </c>
      <c r="U501" s="22">
        <f t="shared" si="46"/>
        <v>1767.2839113864529</v>
      </c>
      <c r="V501" s="22">
        <f t="shared" si="47"/>
        <v>1473.75495170164</v>
      </c>
    </row>
    <row r="502" spans="1:22" x14ac:dyDescent="0.25">
      <c r="A502" s="1" t="s">
        <v>44</v>
      </c>
      <c r="B502" s="1" t="s">
        <v>45</v>
      </c>
      <c r="C502" s="1" t="s">
        <v>4</v>
      </c>
      <c r="D502" s="1" t="s">
        <v>23</v>
      </c>
      <c r="E502" s="2">
        <v>143.858350717147</v>
      </c>
      <c r="F502" s="1" t="s">
        <v>4</v>
      </c>
      <c r="G502" s="1" t="s">
        <v>101</v>
      </c>
      <c r="H502" s="13">
        <f>IF(G502="Mix",'Growth Factors'!$N$7,(IF(G502="Oil",'Growth Factors'!$E$7,'Growth Factors'!$K$7)))</f>
        <v>8.9570562775409979E-2</v>
      </c>
      <c r="I502" s="23">
        <f>IF(G502="Mix",'Growth Factors'!$O$7,(IF(G502="Oil",'Growth Factors'!$F$7,'Growth Factors'!$L$7)))</f>
        <v>0.14741463403243865</v>
      </c>
      <c r="J502" s="23">
        <f>IF(G502="Mix",'Growth Factors'!$P$7,(IF(G502="Oil",'Growth Factors'!$G$7,'Growth Factors'!$M$7)))</f>
        <v>-9.7846340250338504E-3</v>
      </c>
      <c r="K502" s="23">
        <f>IF(G502="Mix",'Growth Factors'!$N$12,(IF(G502="Oil",'Growth Factors'!$E$12,'Growth Factors'!$K$12)))</f>
        <v>0.12354040091572198</v>
      </c>
      <c r="L502" s="23">
        <f>IF(G502="Mix",'Growth Factors'!$O$12,(IF(G502="Oil",'Growth Factors'!$F$12,'Growth Factors'!$L$12)))</f>
        <v>0.23183776999580308</v>
      </c>
      <c r="M502" s="23">
        <f>IF(G502="Mix",'Growth Factors'!$P$12,(IF(G502="Oil",'Growth Factors'!$G$12,'Growth Factors'!$M$12)))</f>
        <v>2.7241294693957304E-2</v>
      </c>
      <c r="N502" s="24" t="str">
        <f>VLOOKUP(A502,'Part 50 Counties'!$A$2:$B$34,2)</f>
        <v>Yes</v>
      </c>
      <c r="O502" s="25">
        <f>(IF(N502="No",0,(IF(D502="CO2",0,(VLOOKUP(F502,'Rule Reductions'!$C$2:$E$75,2,FALSE))))))</f>
        <v>0.5</v>
      </c>
      <c r="P502" s="25">
        <f>(IF(N502="No",0,(IF(D502="CO2",0,(VLOOKUP(F502,'Rule Reductions'!$C$2:$E$75,3,FALSE))))))</f>
        <v>0.5</v>
      </c>
      <c r="Q502" s="22">
        <f t="shared" si="42"/>
        <v>78.371912075412084</v>
      </c>
      <c r="R502" s="22">
        <f t="shared" si="43"/>
        <v>82.53258842031272</v>
      </c>
      <c r="S502" s="22">
        <f t="shared" si="44"/>
        <v>71.225374701967382</v>
      </c>
      <c r="T502" s="22">
        <f t="shared" si="45"/>
        <v>80.815334519908944</v>
      </c>
      <c r="U502" s="22">
        <f t="shared" si="46"/>
        <v>88.605074971342262</v>
      </c>
      <c r="V502" s="22">
        <f t="shared" si="47"/>
        <v>73.88861922160973</v>
      </c>
    </row>
    <row r="503" spans="1:22" x14ac:dyDescent="0.25">
      <c r="A503" s="1" t="s">
        <v>44</v>
      </c>
      <c r="B503" s="1" t="s">
        <v>45</v>
      </c>
      <c r="C503" s="1" t="s">
        <v>4</v>
      </c>
      <c r="D503" s="1" t="s">
        <v>24</v>
      </c>
      <c r="E503" s="2">
        <v>112.95861909166899</v>
      </c>
      <c r="F503" s="1" t="s">
        <v>4</v>
      </c>
      <c r="G503" s="1" t="s">
        <v>101</v>
      </c>
      <c r="H503" s="13">
        <f>IF(G503="Mix",'Growth Factors'!$N$7,(IF(G503="Oil",'Growth Factors'!$E$7,'Growth Factors'!$K$7)))</f>
        <v>8.9570562775409979E-2</v>
      </c>
      <c r="I503" s="23">
        <f>IF(G503="Mix",'Growth Factors'!$O$7,(IF(G503="Oil",'Growth Factors'!$F$7,'Growth Factors'!$L$7)))</f>
        <v>0.14741463403243865</v>
      </c>
      <c r="J503" s="23">
        <f>IF(G503="Mix",'Growth Factors'!$P$7,(IF(G503="Oil",'Growth Factors'!$G$7,'Growth Factors'!$M$7)))</f>
        <v>-9.7846340250338504E-3</v>
      </c>
      <c r="K503" s="23">
        <f>IF(G503="Mix",'Growth Factors'!$N$12,(IF(G503="Oil",'Growth Factors'!$E$12,'Growth Factors'!$K$12)))</f>
        <v>0.12354040091572198</v>
      </c>
      <c r="L503" s="23">
        <f>IF(G503="Mix",'Growth Factors'!$O$12,(IF(G503="Oil",'Growth Factors'!$F$12,'Growth Factors'!$L$12)))</f>
        <v>0.23183776999580308</v>
      </c>
      <c r="M503" s="23">
        <f>IF(G503="Mix",'Growth Factors'!$P$12,(IF(G503="Oil",'Growth Factors'!$G$12,'Growth Factors'!$M$12)))</f>
        <v>2.7241294693957304E-2</v>
      </c>
      <c r="N503" s="24" t="str">
        <f>VLOOKUP(A503,'Part 50 Counties'!$A$2:$B$34,2)</f>
        <v>Yes</v>
      </c>
      <c r="O503" s="25">
        <f>(IF(N503="No",0,(IF(D503="CO2",0,(VLOOKUP(F503,'Rule Reductions'!$C$2:$E$75,2,FALSE))))))</f>
        <v>0</v>
      </c>
      <c r="P503" s="25">
        <f>(IF(N503="No",0,(IF(D503="CO2",0,(VLOOKUP(F503,'Rule Reductions'!$C$2:$E$75,3,FALSE))))))</f>
        <v>0</v>
      </c>
      <c r="Q503" s="22">
        <f t="shared" si="42"/>
        <v>123.07638617404295</v>
      </c>
      <c r="R503" s="22">
        <f t="shared" si="43"/>
        <v>129.61037258587703</v>
      </c>
      <c r="S503" s="22">
        <f t="shared" si="44"/>
        <v>111.85336034388381</v>
      </c>
      <c r="T503" s="22">
        <f t="shared" si="45"/>
        <v>126.9135721811401</v>
      </c>
      <c r="U503" s="22">
        <f t="shared" si="46"/>
        <v>139.1466934436869</v>
      </c>
      <c r="V503" s="22">
        <f t="shared" si="47"/>
        <v>116.03575812256761</v>
      </c>
    </row>
    <row r="504" spans="1:22" x14ac:dyDescent="0.25">
      <c r="A504" s="1" t="s">
        <v>49</v>
      </c>
      <c r="B504" s="1" t="s">
        <v>45</v>
      </c>
      <c r="C504" s="1" t="s">
        <v>4</v>
      </c>
      <c r="D504" s="1" t="s">
        <v>23</v>
      </c>
      <c r="E504" s="2">
        <v>336.59</v>
      </c>
      <c r="F504" s="1" t="s">
        <v>4</v>
      </c>
      <c r="G504" s="1" t="s">
        <v>101</v>
      </c>
      <c r="H504" s="13">
        <f>IF(G504="Mix",'Growth Factors'!$N$7,(IF(G504="Oil",'Growth Factors'!$E$7,'Growth Factors'!$K$7)))</f>
        <v>8.9570562775409979E-2</v>
      </c>
      <c r="I504" s="23">
        <f>IF(G504="Mix",'Growth Factors'!$O$7,(IF(G504="Oil",'Growth Factors'!$F$7,'Growth Factors'!$L$7)))</f>
        <v>0.14741463403243865</v>
      </c>
      <c r="J504" s="23">
        <f>IF(G504="Mix",'Growth Factors'!$P$7,(IF(G504="Oil",'Growth Factors'!$G$7,'Growth Factors'!$M$7)))</f>
        <v>-9.7846340250338504E-3</v>
      </c>
      <c r="K504" s="23">
        <f>IF(G504="Mix",'Growth Factors'!$N$12,(IF(G504="Oil",'Growth Factors'!$E$12,'Growth Factors'!$K$12)))</f>
        <v>0.12354040091572198</v>
      </c>
      <c r="L504" s="23">
        <f>IF(G504="Mix",'Growth Factors'!$O$12,(IF(G504="Oil",'Growth Factors'!$F$12,'Growth Factors'!$L$12)))</f>
        <v>0.23183776999580308</v>
      </c>
      <c r="M504" s="23">
        <f>IF(G504="Mix",'Growth Factors'!$P$12,(IF(G504="Oil",'Growth Factors'!$G$12,'Growth Factors'!$M$12)))</f>
        <v>2.7241294693957304E-2</v>
      </c>
      <c r="N504" s="24" t="str">
        <f>VLOOKUP(A504,'Part 50 Counties'!$A$2:$B$34,2)</f>
        <v>No</v>
      </c>
      <c r="O504" s="25">
        <f>(IF(N504="No",0,(IF(D504="CO2",0,(VLOOKUP(F504,'Rule Reductions'!$C$2:$E$75,2,FALSE))))))</f>
        <v>0</v>
      </c>
      <c r="P504" s="25">
        <f>(IF(N504="No",0,(IF(D504="CO2",0,(VLOOKUP(F504,'Rule Reductions'!$C$2:$E$75,3,FALSE))))))</f>
        <v>0</v>
      </c>
      <c r="Q504" s="22">
        <f t="shared" si="42"/>
        <v>366.73855572457524</v>
      </c>
      <c r="R504" s="22">
        <f t="shared" si="43"/>
        <v>386.20829166897852</v>
      </c>
      <c r="S504" s="22">
        <f t="shared" si="44"/>
        <v>333.29659003351384</v>
      </c>
      <c r="T504" s="22">
        <f t="shared" si="45"/>
        <v>378.17246354422281</v>
      </c>
      <c r="U504" s="22">
        <f t="shared" si="46"/>
        <v>414.62427500288737</v>
      </c>
      <c r="V504" s="22">
        <f t="shared" si="47"/>
        <v>345.75914738103904</v>
      </c>
    </row>
    <row r="505" spans="1:22" x14ac:dyDescent="0.25">
      <c r="A505" s="1" t="s">
        <v>49</v>
      </c>
      <c r="B505" s="1" t="s">
        <v>45</v>
      </c>
      <c r="C505" s="1" t="s">
        <v>4</v>
      </c>
      <c r="D505" s="1" t="s">
        <v>24</v>
      </c>
      <c r="E505" s="2">
        <v>15.615</v>
      </c>
      <c r="F505" s="1" t="s">
        <v>4</v>
      </c>
      <c r="G505" s="1" t="s">
        <v>101</v>
      </c>
      <c r="H505" s="13">
        <f>IF(G505="Mix",'Growth Factors'!$N$7,(IF(G505="Oil",'Growth Factors'!$E$7,'Growth Factors'!$K$7)))</f>
        <v>8.9570562775409979E-2</v>
      </c>
      <c r="I505" s="23">
        <f>IF(G505="Mix",'Growth Factors'!$O$7,(IF(G505="Oil",'Growth Factors'!$F$7,'Growth Factors'!$L$7)))</f>
        <v>0.14741463403243865</v>
      </c>
      <c r="J505" s="23">
        <f>IF(G505="Mix",'Growth Factors'!$P$7,(IF(G505="Oil",'Growth Factors'!$G$7,'Growth Factors'!$M$7)))</f>
        <v>-9.7846340250338504E-3</v>
      </c>
      <c r="K505" s="23">
        <f>IF(G505="Mix",'Growth Factors'!$N$12,(IF(G505="Oil",'Growth Factors'!$E$12,'Growth Factors'!$K$12)))</f>
        <v>0.12354040091572198</v>
      </c>
      <c r="L505" s="23">
        <f>IF(G505="Mix",'Growth Factors'!$O$12,(IF(G505="Oil",'Growth Factors'!$F$12,'Growth Factors'!$L$12)))</f>
        <v>0.23183776999580308</v>
      </c>
      <c r="M505" s="23">
        <f>IF(G505="Mix",'Growth Factors'!$P$12,(IF(G505="Oil",'Growth Factors'!$G$12,'Growth Factors'!$M$12)))</f>
        <v>2.7241294693957304E-2</v>
      </c>
      <c r="N505" s="24" t="str">
        <f>VLOOKUP(A505,'Part 50 Counties'!$A$2:$B$34,2)</f>
        <v>No</v>
      </c>
      <c r="O505" s="25">
        <f>(IF(N505="No",0,(IF(D505="CO2",0,(VLOOKUP(F505,'Rule Reductions'!$C$2:$E$75,2,FALSE))))))</f>
        <v>0</v>
      </c>
      <c r="P505" s="25">
        <f>(IF(N505="No",0,(IF(D505="CO2",0,(VLOOKUP(F505,'Rule Reductions'!$C$2:$E$75,3,FALSE))))))</f>
        <v>0</v>
      </c>
      <c r="Q505" s="22">
        <f t="shared" si="42"/>
        <v>17.013644337738025</v>
      </c>
      <c r="R505" s="22">
        <f t="shared" si="43"/>
        <v>17.916879510416532</v>
      </c>
      <c r="S505" s="22">
        <f t="shared" si="44"/>
        <v>15.462212939699096</v>
      </c>
      <c r="T505" s="22">
        <f t="shared" si="45"/>
        <v>17.544083360298998</v>
      </c>
      <c r="U505" s="22">
        <f t="shared" si="46"/>
        <v>19.235146778484467</v>
      </c>
      <c r="V505" s="22">
        <f t="shared" si="47"/>
        <v>16.040372816646144</v>
      </c>
    </row>
    <row r="506" spans="1:22" x14ac:dyDescent="0.25">
      <c r="A506" s="1" t="s">
        <v>39</v>
      </c>
      <c r="B506" s="1" t="s">
        <v>16</v>
      </c>
      <c r="C506" s="1" t="s">
        <v>25</v>
      </c>
      <c r="D506" s="1" t="s">
        <v>23</v>
      </c>
      <c r="E506" s="2">
        <v>17.4635867776</v>
      </c>
      <c r="F506" s="1" t="s">
        <v>13</v>
      </c>
      <c r="G506" s="1" t="s">
        <v>100</v>
      </c>
      <c r="H506" s="13">
        <f>IF(G506="Mix",'Growth Factors'!$N$7,(IF(G506="Oil",'Growth Factors'!$E$7,'Growth Factors'!$K$7)))</f>
        <v>0.12321919048916015</v>
      </c>
      <c r="I506" s="23">
        <f>IF(G506="Mix",'Growth Factors'!$O$7,(IF(G506="Oil",'Growth Factors'!$F$7,'Growth Factors'!$L$7)))</f>
        <v>0.28844315001838977</v>
      </c>
      <c r="J506" s="23">
        <f>IF(G506="Mix",'Growth Factors'!$P$7,(IF(G506="Oil",'Growth Factors'!$G$7,'Growth Factors'!$M$7)))</f>
        <v>-5.5772089494429255E-4</v>
      </c>
      <c r="K506" s="23">
        <f>IF(G506="Mix",'Growth Factors'!$N$12,(IF(G506="Oil",'Growth Factors'!$E$12,'Growth Factors'!$K$12)))</f>
        <v>0.15067268446583987</v>
      </c>
      <c r="L506" s="23">
        <f>IF(G506="Mix",'Growth Factors'!$O$12,(IF(G506="Oil",'Growth Factors'!$F$12,'Growth Factors'!$L$12)))</f>
        <v>0.41821082914081459</v>
      </c>
      <c r="M506" s="23">
        <f>IF(G506="Mix",'Growth Factors'!$P$12,(IF(G506="Oil",'Growth Factors'!$G$12,'Growth Factors'!$M$12)))</f>
        <v>6.2059761281023675E-3</v>
      </c>
      <c r="N506" s="24" t="str">
        <f>VLOOKUP(A506,'Part 50 Counties'!$A$2:$B$34,2)</f>
        <v>Yes</v>
      </c>
      <c r="O506" s="25">
        <f>(IF(N506="No",0,(IF(D506="CO2",0,(VLOOKUP(F506,'Rule Reductions'!$C$2:$E$75,2,FALSE))))))</f>
        <v>0.8</v>
      </c>
      <c r="P506" s="25">
        <f>(IF(N506="No",0,(IF(D506="CO2",0,(VLOOKUP(F506,'Rule Reductions'!$C$2:$E$75,3,FALSE))))))</f>
        <v>0.90578983189522233</v>
      </c>
      <c r="Q506" s="4">
        <f t="shared" si="42"/>
        <v>3.9230871606746138</v>
      </c>
      <c r="R506" s="22">
        <f t="shared" si="43"/>
        <v>4.5001677516700873</v>
      </c>
      <c r="S506" s="22">
        <f t="shared" si="44"/>
        <v>3.4907693940706914</v>
      </c>
      <c r="T506" s="4">
        <f t="shared" si="45"/>
        <v>1.8931412953339861</v>
      </c>
      <c r="U506" s="22">
        <f t="shared" si="46"/>
        <v>2.3333077445761115</v>
      </c>
      <c r="V506" s="22">
        <f t="shared" si="47"/>
        <v>1.6554578124049526</v>
      </c>
    </row>
    <row r="507" spans="1:22" x14ac:dyDescent="0.25">
      <c r="A507" s="1" t="s">
        <v>39</v>
      </c>
      <c r="B507" s="1" t="s">
        <v>16</v>
      </c>
      <c r="C507" s="1" t="s">
        <v>25</v>
      </c>
      <c r="D507" s="1" t="s">
        <v>24</v>
      </c>
      <c r="E507" s="4">
        <v>0.10561954204</v>
      </c>
      <c r="F507" s="1" t="s">
        <v>13</v>
      </c>
      <c r="G507" s="1" t="s">
        <v>100</v>
      </c>
      <c r="H507" s="13">
        <f>IF(G507="Mix",'Growth Factors'!$N$7,(IF(G507="Oil",'Growth Factors'!$E$7,'Growth Factors'!$K$7)))</f>
        <v>0.12321919048916015</v>
      </c>
      <c r="I507" s="23">
        <f>IF(G507="Mix",'Growth Factors'!$O$7,(IF(G507="Oil",'Growth Factors'!$F$7,'Growth Factors'!$L$7)))</f>
        <v>0.28844315001838977</v>
      </c>
      <c r="J507" s="23">
        <f>IF(G507="Mix",'Growth Factors'!$P$7,(IF(G507="Oil",'Growth Factors'!$G$7,'Growth Factors'!$M$7)))</f>
        <v>-5.5772089494429255E-4</v>
      </c>
      <c r="K507" s="23">
        <f>IF(G507="Mix",'Growth Factors'!$N$12,(IF(G507="Oil",'Growth Factors'!$E$12,'Growth Factors'!$K$12)))</f>
        <v>0.15067268446583987</v>
      </c>
      <c r="L507" s="23">
        <f>IF(G507="Mix",'Growth Factors'!$O$12,(IF(G507="Oil",'Growth Factors'!$F$12,'Growth Factors'!$L$12)))</f>
        <v>0.41821082914081459</v>
      </c>
      <c r="M507" s="23">
        <f>IF(G507="Mix",'Growth Factors'!$P$12,(IF(G507="Oil",'Growth Factors'!$G$12,'Growth Factors'!$M$12)))</f>
        <v>6.2059761281023675E-3</v>
      </c>
      <c r="N507" s="24" t="str">
        <f>VLOOKUP(A507,'Part 50 Counties'!$A$2:$B$34,2)</f>
        <v>Yes</v>
      </c>
      <c r="O507" s="25">
        <f>(IF(N507="No",0,(IF(D507="CO2",0,(VLOOKUP(F507,'Rule Reductions'!$C$2:$E$75,2,FALSE))))))</f>
        <v>0</v>
      </c>
      <c r="P507" s="25">
        <f>(IF(N507="No",0,(IF(D507="CO2",0,(VLOOKUP(F507,'Rule Reductions'!$C$2:$E$75,3,FALSE))))))</f>
        <v>0</v>
      </c>
      <c r="Q507" s="22">
        <f t="shared" si="42"/>
        <v>0.11863389651000462</v>
      </c>
      <c r="R507" s="22">
        <f t="shared" si="43"/>
        <v>0.13608477544951733</v>
      </c>
      <c r="S507" s="22">
        <f t="shared" si="44"/>
        <v>0.10556063581448984</v>
      </c>
      <c r="T507" s="22">
        <f t="shared" si="45"/>
        <v>0.12153352197121943</v>
      </c>
      <c r="U507" s="22">
        <f t="shared" si="46"/>
        <v>0.14979077829002152</v>
      </c>
      <c r="V507" s="22">
        <f t="shared" si="47"/>
        <v>0.10627501439656134</v>
      </c>
    </row>
    <row r="508" spans="1:22" x14ac:dyDescent="0.25">
      <c r="A508" s="1" t="s">
        <v>39</v>
      </c>
      <c r="B508" s="1" t="s">
        <v>45</v>
      </c>
      <c r="C508" s="1" t="s">
        <v>25</v>
      </c>
      <c r="D508" s="1" t="s">
        <v>23</v>
      </c>
      <c r="E508" s="2">
        <v>197.62742666607201</v>
      </c>
      <c r="F508" s="1" t="s">
        <v>13</v>
      </c>
      <c r="G508" s="1" t="s">
        <v>100</v>
      </c>
      <c r="H508" s="13">
        <f>IF(G508="Mix",'Growth Factors'!$N$7,(IF(G508="Oil",'Growth Factors'!$E$7,'Growth Factors'!$K$7)))</f>
        <v>0.12321919048916015</v>
      </c>
      <c r="I508" s="23">
        <f>IF(G508="Mix",'Growth Factors'!$O$7,(IF(G508="Oil",'Growth Factors'!$F$7,'Growth Factors'!$L$7)))</f>
        <v>0.28844315001838977</v>
      </c>
      <c r="J508" s="23">
        <f>IF(G508="Mix",'Growth Factors'!$P$7,(IF(G508="Oil",'Growth Factors'!$G$7,'Growth Factors'!$M$7)))</f>
        <v>-5.5772089494429255E-4</v>
      </c>
      <c r="K508" s="23">
        <f>IF(G508="Mix",'Growth Factors'!$N$12,(IF(G508="Oil",'Growth Factors'!$E$12,'Growth Factors'!$K$12)))</f>
        <v>0.15067268446583987</v>
      </c>
      <c r="L508" s="23">
        <f>IF(G508="Mix",'Growth Factors'!$O$12,(IF(G508="Oil",'Growth Factors'!$F$12,'Growth Factors'!$L$12)))</f>
        <v>0.41821082914081459</v>
      </c>
      <c r="M508" s="23">
        <f>IF(G508="Mix",'Growth Factors'!$P$12,(IF(G508="Oil",'Growth Factors'!$G$12,'Growth Factors'!$M$12)))</f>
        <v>6.2059761281023675E-3</v>
      </c>
      <c r="N508" s="24" t="str">
        <f>VLOOKUP(A508,'Part 50 Counties'!$A$2:$B$34,2)</f>
        <v>Yes</v>
      </c>
      <c r="O508" s="25">
        <f>(IF(N508="No",0,(IF(D508="CO2",0,(VLOOKUP(F508,'Rule Reductions'!$C$2:$E$75,2,FALSE))))))</f>
        <v>0.8</v>
      </c>
      <c r="P508" s="25">
        <f>(IF(N508="No",0,(IF(D508="CO2",0,(VLOOKUP(F508,'Rule Reductions'!$C$2:$E$75,3,FALSE))))))</f>
        <v>0.90578983189522233</v>
      </c>
      <c r="Q508" s="4">
        <f t="shared" si="42"/>
        <v>44.395783639664245</v>
      </c>
      <c r="R508" s="22">
        <f t="shared" si="43"/>
        <v>50.926340828732414</v>
      </c>
      <c r="S508" s="22">
        <f t="shared" si="44"/>
        <v>39.503441144161243</v>
      </c>
      <c r="T508" s="4">
        <f t="shared" si="45"/>
        <v>21.423814436105609</v>
      </c>
      <c r="U508" s="22">
        <f t="shared" si="46"/>
        <v>26.404976884362885</v>
      </c>
      <c r="V508" s="22">
        <f t="shared" si="47"/>
        <v>18.734059136092171</v>
      </c>
    </row>
    <row r="509" spans="1:22" x14ac:dyDescent="0.25">
      <c r="A509" s="1" t="s">
        <v>39</v>
      </c>
      <c r="B509" s="1" t="s">
        <v>45</v>
      </c>
      <c r="C509" s="1" t="s">
        <v>25</v>
      </c>
      <c r="D509" s="1" t="s">
        <v>24</v>
      </c>
      <c r="E509" s="6">
        <v>7.4884474262260099</v>
      </c>
      <c r="F509" s="1" t="s">
        <v>13</v>
      </c>
      <c r="G509" s="1" t="s">
        <v>100</v>
      </c>
      <c r="H509" s="13">
        <f>IF(G509="Mix",'Growth Factors'!$N$7,(IF(G509="Oil",'Growth Factors'!$E$7,'Growth Factors'!$K$7)))</f>
        <v>0.12321919048916015</v>
      </c>
      <c r="I509" s="23">
        <f>IF(G509="Mix",'Growth Factors'!$O$7,(IF(G509="Oil",'Growth Factors'!$F$7,'Growth Factors'!$L$7)))</f>
        <v>0.28844315001838977</v>
      </c>
      <c r="J509" s="23">
        <f>IF(G509="Mix",'Growth Factors'!$P$7,(IF(G509="Oil",'Growth Factors'!$G$7,'Growth Factors'!$M$7)))</f>
        <v>-5.5772089494429255E-4</v>
      </c>
      <c r="K509" s="23">
        <f>IF(G509="Mix",'Growth Factors'!$N$12,(IF(G509="Oil",'Growth Factors'!$E$12,'Growth Factors'!$K$12)))</f>
        <v>0.15067268446583987</v>
      </c>
      <c r="L509" s="23">
        <f>IF(G509="Mix",'Growth Factors'!$O$12,(IF(G509="Oil",'Growth Factors'!$F$12,'Growth Factors'!$L$12)))</f>
        <v>0.41821082914081459</v>
      </c>
      <c r="M509" s="23">
        <f>IF(G509="Mix",'Growth Factors'!$P$12,(IF(G509="Oil",'Growth Factors'!$G$12,'Growth Factors'!$M$12)))</f>
        <v>6.2059761281023675E-3</v>
      </c>
      <c r="N509" s="24" t="str">
        <f>VLOOKUP(A509,'Part 50 Counties'!$A$2:$B$34,2)</f>
        <v>Yes</v>
      </c>
      <c r="O509" s="25">
        <f>(IF(N509="No",0,(IF(D509="CO2",0,(VLOOKUP(F509,'Rule Reductions'!$C$2:$E$75,2,FALSE))))))</f>
        <v>0</v>
      </c>
      <c r="P509" s="25">
        <f>(IF(N509="No",0,(IF(D509="CO2",0,(VLOOKUP(F509,'Rule Reductions'!$C$2:$E$75,3,FALSE))))))</f>
        <v>0</v>
      </c>
      <c r="Q509" s="22">
        <f t="shared" si="42"/>
        <v>8.4111678561062142</v>
      </c>
      <c r="R509" s="22">
        <f t="shared" si="43"/>
        <v>9.6484387905937439</v>
      </c>
      <c r="S509" s="22">
        <f t="shared" si="44"/>
        <v>7.484270962625712</v>
      </c>
      <c r="T509" s="22">
        <f t="shared" si="45"/>
        <v>8.6167519024167927</v>
      </c>
      <c r="U509" s="22">
        <f t="shared" si="46"/>
        <v>10.620197233325388</v>
      </c>
      <c r="V509" s="22">
        <f t="shared" si="47"/>
        <v>7.5349205521897185</v>
      </c>
    </row>
    <row r="510" spans="1:22" x14ac:dyDescent="0.25">
      <c r="A510" s="1" t="s">
        <v>46</v>
      </c>
      <c r="B510" s="1" t="s">
        <v>16</v>
      </c>
      <c r="C510" s="1" t="s">
        <v>25</v>
      </c>
      <c r="D510" s="1" t="s">
        <v>23</v>
      </c>
      <c r="E510" s="4">
        <v>0.87416895400178996</v>
      </c>
      <c r="F510" s="1" t="s">
        <v>13</v>
      </c>
      <c r="G510" s="1" t="s">
        <v>100</v>
      </c>
      <c r="H510" s="13">
        <f>IF(G510="Mix",'Growth Factors'!$N$7,(IF(G510="Oil",'Growth Factors'!$E$7,'Growth Factors'!$K$7)))</f>
        <v>0.12321919048916015</v>
      </c>
      <c r="I510" s="23">
        <f>IF(G510="Mix",'Growth Factors'!$O$7,(IF(G510="Oil",'Growth Factors'!$F$7,'Growth Factors'!$L$7)))</f>
        <v>0.28844315001838977</v>
      </c>
      <c r="J510" s="23">
        <f>IF(G510="Mix",'Growth Factors'!$P$7,(IF(G510="Oil",'Growth Factors'!$G$7,'Growth Factors'!$M$7)))</f>
        <v>-5.5772089494429255E-4</v>
      </c>
      <c r="K510" s="23">
        <f>IF(G510="Mix",'Growth Factors'!$N$12,(IF(G510="Oil",'Growth Factors'!$E$12,'Growth Factors'!$K$12)))</f>
        <v>0.15067268446583987</v>
      </c>
      <c r="L510" s="23">
        <f>IF(G510="Mix",'Growth Factors'!$O$12,(IF(G510="Oil",'Growth Factors'!$F$12,'Growth Factors'!$L$12)))</f>
        <v>0.41821082914081459</v>
      </c>
      <c r="M510" s="23">
        <f>IF(G510="Mix",'Growth Factors'!$P$12,(IF(G510="Oil",'Growth Factors'!$G$12,'Growth Factors'!$M$12)))</f>
        <v>6.2059761281023675E-3</v>
      </c>
      <c r="N510" s="24" t="str">
        <f>VLOOKUP(A510,'Part 50 Counties'!$A$2:$B$34,2)</f>
        <v>No</v>
      </c>
      <c r="O510" s="25">
        <f>(IF(N510="No",0,(IF(D510="CO2",0,(VLOOKUP(F510,'Rule Reductions'!$C$2:$E$75,2,FALSE))))))</f>
        <v>0</v>
      </c>
      <c r="P510" s="25">
        <f>(IF(N510="No",0,(IF(D510="CO2",0,(VLOOKUP(F510,'Rule Reductions'!$C$2:$E$75,3,FALSE))))))</f>
        <v>0</v>
      </c>
      <c r="Q510" s="4">
        <f t="shared" si="42"/>
        <v>0.98188334486464646</v>
      </c>
      <c r="R510" s="22">
        <f t="shared" si="43"/>
        <v>1.1263170007423471</v>
      </c>
      <c r="S510" s="22">
        <f t="shared" si="44"/>
        <v>0.87368141171043157</v>
      </c>
      <c r="T510" s="4">
        <f t="shared" si="45"/>
        <v>1.0058823369779351</v>
      </c>
      <c r="U510" s="22">
        <f t="shared" si="46"/>
        <v>1.2397558770640371</v>
      </c>
      <c r="V510" s="22">
        <f t="shared" si="47"/>
        <v>0.87959402566225331</v>
      </c>
    </row>
    <row r="511" spans="1:22" x14ac:dyDescent="0.25">
      <c r="A511" s="1" t="s">
        <v>46</v>
      </c>
      <c r="B511" s="1" t="s">
        <v>16</v>
      </c>
      <c r="C511" s="1" t="s">
        <v>25</v>
      </c>
      <c r="D511" s="1" t="s">
        <v>24</v>
      </c>
      <c r="E511" s="4">
        <v>0.124905623797889</v>
      </c>
      <c r="F511" s="1" t="s">
        <v>13</v>
      </c>
      <c r="G511" s="1" t="s">
        <v>100</v>
      </c>
      <c r="H511" s="13">
        <f>IF(G511="Mix",'Growth Factors'!$N$7,(IF(G511="Oil",'Growth Factors'!$E$7,'Growth Factors'!$K$7)))</f>
        <v>0.12321919048916015</v>
      </c>
      <c r="I511" s="23">
        <f>IF(G511="Mix",'Growth Factors'!$O$7,(IF(G511="Oil",'Growth Factors'!$F$7,'Growth Factors'!$L$7)))</f>
        <v>0.28844315001838977</v>
      </c>
      <c r="J511" s="23">
        <f>IF(G511="Mix",'Growth Factors'!$P$7,(IF(G511="Oil",'Growth Factors'!$G$7,'Growth Factors'!$M$7)))</f>
        <v>-5.5772089494429255E-4</v>
      </c>
      <c r="K511" s="23">
        <f>IF(G511="Mix",'Growth Factors'!$N$12,(IF(G511="Oil",'Growth Factors'!$E$12,'Growth Factors'!$K$12)))</f>
        <v>0.15067268446583987</v>
      </c>
      <c r="L511" s="23">
        <f>IF(G511="Mix",'Growth Factors'!$O$12,(IF(G511="Oil",'Growth Factors'!$F$12,'Growth Factors'!$L$12)))</f>
        <v>0.41821082914081459</v>
      </c>
      <c r="M511" s="23">
        <f>IF(G511="Mix",'Growth Factors'!$P$12,(IF(G511="Oil",'Growth Factors'!$G$12,'Growth Factors'!$M$12)))</f>
        <v>6.2059761281023675E-3</v>
      </c>
      <c r="N511" s="24" t="str">
        <f>VLOOKUP(A511,'Part 50 Counties'!$A$2:$B$34,2)</f>
        <v>No</v>
      </c>
      <c r="O511" s="25">
        <v>0.95</v>
      </c>
      <c r="P511" s="25">
        <v>0.95</v>
      </c>
      <c r="Q511" s="22">
        <f t="shared" si="42"/>
        <v>7.0148196824904299E-3</v>
      </c>
      <c r="R511" s="22">
        <f t="shared" si="43"/>
        <v>8.0466897690582087E-3</v>
      </c>
      <c r="S511" s="22">
        <f t="shared" si="44"/>
        <v>6.2417980660800492E-3</v>
      </c>
      <c r="T511" s="22">
        <f t="shared" si="45"/>
        <v>7.1862744720198679E-3</v>
      </c>
      <c r="U511" s="22">
        <f t="shared" si="46"/>
        <v>8.8571254145377483E-3</v>
      </c>
      <c r="V511" s="22">
        <f t="shared" si="47"/>
        <v>6.284039255872227E-3</v>
      </c>
    </row>
    <row r="512" spans="1:22" x14ac:dyDescent="0.25">
      <c r="A512" s="1" t="s">
        <v>46</v>
      </c>
      <c r="B512" s="1" t="s">
        <v>45</v>
      </c>
      <c r="C512" s="1" t="s">
        <v>25</v>
      </c>
      <c r="D512" s="1" t="s">
        <v>23</v>
      </c>
      <c r="E512" s="2">
        <v>362.75311504599898</v>
      </c>
      <c r="F512" s="1" t="s">
        <v>13</v>
      </c>
      <c r="G512" s="1" t="s">
        <v>100</v>
      </c>
      <c r="H512" s="13">
        <f>IF(G512="Mix",'Growth Factors'!$N$7,(IF(G512="Oil",'Growth Factors'!$E$7,'Growth Factors'!$K$7)))</f>
        <v>0.12321919048916015</v>
      </c>
      <c r="I512" s="23">
        <f>IF(G512="Mix",'Growth Factors'!$O$7,(IF(G512="Oil",'Growth Factors'!$F$7,'Growth Factors'!$L$7)))</f>
        <v>0.28844315001838977</v>
      </c>
      <c r="J512" s="23">
        <f>IF(G512="Mix",'Growth Factors'!$P$7,(IF(G512="Oil",'Growth Factors'!$G$7,'Growth Factors'!$M$7)))</f>
        <v>-5.5772089494429255E-4</v>
      </c>
      <c r="K512" s="23">
        <f>IF(G512="Mix",'Growth Factors'!$N$12,(IF(G512="Oil",'Growth Factors'!$E$12,'Growth Factors'!$K$12)))</f>
        <v>0.15067268446583987</v>
      </c>
      <c r="L512" s="23">
        <f>IF(G512="Mix",'Growth Factors'!$O$12,(IF(G512="Oil",'Growth Factors'!$F$12,'Growth Factors'!$L$12)))</f>
        <v>0.41821082914081459</v>
      </c>
      <c r="M512" s="23">
        <f>IF(G512="Mix",'Growth Factors'!$P$12,(IF(G512="Oil",'Growth Factors'!$G$12,'Growth Factors'!$M$12)))</f>
        <v>6.2059761281023675E-3</v>
      </c>
      <c r="N512" s="24" t="str">
        <f>VLOOKUP(A512,'Part 50 Counties'!$A$2:$B$34,2)</f>
        <v>No</v>
      </c>
      <c r="O512" s="25">
        <f>(IF(N512="No",0,(IF(D512="CO2",0,(VLOOKUP(F512,'Rule Reductions'!$C$2:$E$75,2,FALSE))))))</f>
        <v>0</v>
      </c>
      <c r="P512" s="25">
        <f>(IF(N512="No",0,(IF(D512="CO2",0,(VLOOKUP(F512,'Rule Reductions'!$C$2:$E$75,3,FALSE))))))</f>
        <v>0</v>
      </c>
      <c r="Q512" s="4">
        <f t="shared" si="42"/>
        <v>407.4512602293882</v>
      </c>
      <c r="R512" s="22">
        <f t="shared" si="43"/>
        <v>467.38676622885026</v>
      </c>
      <c r="S512" s="22">
        <f t="shared" si="44"/>
        <v>362.5508000540317</v>
      </c>
      <c r="T512" s="4">
        <f t="shared" si="45"/>
        <v>417.41010068832531</v>
      </c>
      <c r="U512" s="22">
        <f t="shared" si="46"/>
        <v>514.46039606279953</v>
      </c>
      <c r="V512" s="22">
        <f t="shared" si="47"/>
        <v>365.00435221836921</v>
      </c>
    </row>
    <row r="513" spans="1:22" x14ac:dyDescent="0.25">
      <c r="A513" s="1" t="s">
        <v>46</v>
      </c>
      <c r="B513" s="1" t="s">
        <v>45</v>
      </c>
      <c r="C513" s="1" t="s">
        <v>25</v>
      </c>
      <c r="D513" s="1" t="s">
        <v>24</v>
      </c>
      <c r="E513" s="2">
        <v>347.92586210307599</v>
      </c>
      <c r="F513" s="1" t="s">
        <v>13</v>
      </c>
      <c r="G513" s="1" t="s">
        <v>100</v>
      </c>
      <c r="H513" s="13">
        <f>IF(G513="Mix",'Growth Factors'!$N$7,(IF(G513="Oil",'Growth Factors'!$E$7,'Growth Factors'!$K$7)))</f>
        <v>0.12321919048916015</v>
      </c>
      <c r="I513" s="23">
        <f>IF(G513="Mix",'Growth Factors'!$O$7,(IF(G513="Oil",'Growth Factors'!$F$7,'Growth Factors'!$L$7)))</f>
        <v>0.28844315001838977</v>
      </c>
      <c r="J513" s="23">
        <f>IF(G513="Mix",'Growth Factors'!$P$7,(IF(G513="Oil",'Growth Factors'!$G$7,'Growth Factors'!$M$7)))</f>
        <v>-5.5772089494429255E-4</v>
      </c>
      <c r="K513" s="23">
        <f>IF(G513="Mix",'Growth Factors'!$N$12,(IF(G513="Oil",'Growth Factors'!$E$12,'Growth Factors'!$K$12)))</f>
        <v>0.15067268446583987</v>
      </c>
      <c r="L513" s="23">
        <f>IF(G513="Mix",'Growth Factors'!$O$12,(IF(G513="Oil",'Growth Factors'!$F$12,'Growth Factors'!$L$12)))</f>
        <v>0.41821082914081459</v>
      </c>
      <c r="M513" s="23">
        <f>IF(G513="Mix",'Growth Factors'!$P$12,(IF(G513="Oil",'Growth Factors'!$G$12,'Growth Factors'!$M$12)))</f>
        <v>6.2059761281023675E-3</v>
      </c>
      <c r="N513" s="24" t="str">
        <f>VLOOKUP(A513,'Part 50 Counties'!$A$2:$B$34,2)</f>
        <v>No</v>
      </c>
      <c r="O513" s="25">
        <f>(IF(N513="No",0,(IF(D513="CO2",0,(VLOOKUP(F513,'Rule Reductions'!$C$2:$E$75,2,FALSE))))))</f>
        <v>0</v>
      </c>
      <c r="P513" s="25">
        <f>(IF(N513="No",0,(IF(D513="CO2",0,(VLOOKUP(F513,'Rule Reductions'!$C$2:$E$75,3,FALSE))))))</f>
        <v>0</v>
      </c>
      <c r="Q513" s="22">
        <f t="shared" si="42"/>
        <v>390.79700518166021</v>
      </c>
      <c r="R513" s="22">
        <f t="shared" si="43"/>
        <v>448.28269374095112</v>
      </c>
      <c r="S513" s="22">
        <f t="shared" si="44"/>
        <v>347.7318165798896</v>
      </c>
      <c r="T513" s="22">
        <f t="shared" si="45"/>
        <v>400.34878574123809</v>
      </c>
      <c r="U513" s="22">
        <f t="shared" si="46"/>
        <v>493.43222537273613</v>
      </c>
      <c r="V513" s="22">
        <f t="shared" si="47"/>
        <v>350.08508169763712</v>
      </c>
    </row>
    <row r="514" spans="1:22" x14ac:dyDescent="0.25">
      <c r="A514" s="1" t="s">
        <v>40</v>
      </c>
      <c r="B514" s="1" t="s">
        <v>16</v>
      </c>
      <c r="C514" s="1" t="s">
        <v>25</v>
      </c>
      <c r="D514" s="1" t="s">
        <v>23</v>
      </c>
      <c r="E514" s="2">
        <v>166.62177823920399</v>
      </c>
      <c r="F514" s="1" t="s">
        <v>13</v>
      </c>
      <c r="G514" s="1" t="s">
        <v>100</v>
      </c>
      <c r="H514" s="13">
        <f>IF(G514="Mix",'Growth Factors'!$N$7,(IF(G514="Oil",'Growth Factors'!$E$7,'Growth Factors'!$K$7)))</f>
        <v>0.12321919048916015</v>
      </c>
      <c r="I514" s="23">
        <f>IF(G514="Mix",'Growth Factors'!$O$7,(IF(G514="Oil",'Growth Factors'!$F$7,'Growth Factors'!$L$7)))</f>
        <v>0.28844315001838977</v>
      </c>
      <c r="J514" s="23">
        <f>IF(G514="Mix",'Growth Factors'!$P$7,(IF(G514="Oil",'Growth Factors'!$G$7,'Growth Factors'!$M$7)))</f>
        <v>-5.5772089494429255E-4</v>
      </c>
      <c r="K514" s="23">
        <f>IF(G514="Mix",'Growth Factors'!$N$12,(IF(G514="Oil",'Growth Factors'!$E$12,'Growth Factors'!$K$12)))</f>
        <v>0.15067268446583987</v>
      </c>
      <c r="L514" s="23">
        <f>IF(G514="Mix",'Growth Factors'!$O$12,(IF(G514="Oil",'Growth Factors'!$F$12,'Growth Factors'!$L$12)))</f>
        <v>0.41821082914081459</v>
      </c>
      <c r="M514" s="23">
        <f>IF(G514="Mix",'Growth Factors'!$P$12,(IF(G514="Oil",'Growth Factors'!$G$12,'Growth Factors'!$M$12)))</f>
        <v>6.2059761281023675E-3</v>
      </c>
      <c r="N514" s="24" t="str">
        <f>VLOOKUP(A514,'Part 50 Counties'!$A$2:$B$34,2)</f>
        <v>Yes</v>
      </c>
      <c r="O514" s="25">
        <f>(IF(N514="No",0,(IF(D514="CO2",0,(VLOOKUP(F514,'Rule Reductions'!$C$2:$E$75,2,FALSE))))))</f>
        <v>0.8</v>
      </c>
      <c r="P514" s="25">
        <f>(IF(N514="No",0,(IF(D514="CO2",0,(VLOOKUP(F514,'Rule Reductions'!$C$2:$E$75,3,FALSE))))))</f>
        <v>0.90578983189522233</v>
      </c>
      <c r="Q514" s="4">
        <f t="shared" si="42"/>
        <v>37.430555774340604</v>
      </c>
      <c r="R514" s="22">
        <f t="shared" si="43"/>
        <v>42.936537763237105</v>
      </c>
      <c r="S514" s="22">
        <f t="shared" si="44"/>
        <v>33.305769958385433</v>
      </c>
      <c r="T514" s="4">
        <f t="shared" si="45"/>
        <v>18.062645039862147</v>
      </c>
      <c r="U514" s="22">
        <f t="shared" si="46"/>
        <v>22.262315899460809</v>
      </c>
      <c r="V514" s="22">
        <f t="shared" si="47"/>
        <v>15.794883835473087</v>
      </c>
    </row>
    <row r="515" spans="1:22" x14ac:dyDescent="0.25">
      <c r="A515" s="1" t="s">
        <v>40</v>
      </c>
      <c r="B515" s="1" t="s">
        <v>16</v>
      </c>
      <c r="C515" s="1" t="s">
        <v>25</v>
      </c>
      <c r="D515" s="1" t="s">
        <v>24</v>
      </c>
      <c r="E515" s="6">
        <v>9.5634593187607102</v>
      </c>
      <c r="F515" s="1" t="s">
        <v>13</v>
      </c>
      <c r="G515" s="1" t="s">
        <v>100</v>
      </c>
      <c r="H515" s="13">
        <f>IF(G515="Mix",'Growth Factors'!$N$7,(IF(G515="Oil",'Growth Factors'!$E$7,'Growth Factors'!$K$7)))</f>
        <v>0.12321919048916015</v>
      </c>
      <c r="I515" s="23">
        <f>IF(G515="Mix",'Growth Factors'!$O$7,(IF(G515="Oil",'Growth Factors'!$F$7,'Growth Factors'!$L$7)))</f>
        <v>0.28844315001838977</v>
      </c>
      <c r="J515" s="23">
        <f>IF(G515="Mix",'Growth Factors'!$P$7,(IF(G515="Oil",'Growth Factors'!$G$7,'Growth Factors'!$M$7)))</f>
        <v>-5.5772089494429255E-4</v>
      </c>
      <c r="K515" s="23">
        <f>IF(G515="Mix",'Growth Factors'!$N$12,(IF(G515="Oil",'Growth Factors'!$E$12,'Growth Factors'!$K$12)))</f>
        <v>0.15067268446583987</v>
      </c>
      <c r="L515" s="23">
        <f>IF(G515="Mix",'Growth Factors'!$O$12,(IF(G515="Oil",'Growth Factors'!$F$12,'Growth Factors'!$L$12)))</f>
        <v>0.41821082914081459</v>
      </c>
      <c r="M515" s="23">
        <f>IF(G515="Mix",'Growth Factors'!$P$12,(IF(G515="Oil",'Growth Factors'!$G$12,'Growth Factors'!$M$12)))</f>
        <v>6.2059761281023675E-3</v>
      </c>
      <c r="N515" s="24" t="str">
        <f>VLOOKUP(A515,'Part 50 Counties'!$A$2:$B$34,2)</f>
        <v>Yes</v>
      </c>
      <c r="O515" s="25">
        <f>(IF(N515="No",0,(IF(D515="CO2",0,(VLOOKUP(F515,'Rule Reductions'!$C$2:$E$75,2,FALSE))))))</f>
        <v>0</v>
      </c>
      <c r="P515" s="25">
        <f>(IF(N515="No",0,(IF(D515="CO2",0,(VLOOKUP(F515,'Rule Reductions'!$C$2:$E$75,3,FALSE))))))</f>
        <v>0</v>
      </c>
      <c r="Q515" s="22">
        <f t="shared" ref="Q515:Q578" si="48">+$E515*(1+H515)*(1-$O515)</f>
        <v>10.74186103429442</v>
      </c>
      <c r="R515" s="22">
        <f t="shared" ref="R515:R578" si="49">+$E515*(1+I515)*(1-$O515)</f>
        <v>12.321973649736773</v>
      </c>
      <c r="S515" s="22">
        <f t="shared" ref="S515:S578" si="50">+$E515*(1+J515)*(1-$O515)</f>
        <v>9.5581255776706868</v>
      </c>
      <c r="T515" s="22">
        <f t="shared" ref="T515:T578" si="51">+$E515*(1+K515)*(1-$P515)</f>
        <v>11.004411407098239</v>
      </c>
      <c r="U515" s="22">
        <f t="shared" ref="U515:U578" si="52">+$E515*(1+L515)*(1-$P515)</f>
        <v>13.563001569914077</v>
      </c>
      <c r="V515" s="22">
        <f t="shared" ref="V515:V578" si="53">+$E515*(1+M515)*(1-$P515)</f>
        <v>9.6228099189950171</v>
      </c>
    </row>
    <row r="516" spans="1:22" x14ac:dyDescent="0.25">
      <c r="A516" s="1" t="s">
        <v>40</v>
      </c>
      <c r="B516" s="1" t="s">
        <v>45</v>
      </c>
      <c r="C516" s="1" t="s">
        <v>25</v>
      </c>
      <c r="D516" s="1" t="s">
        <v>23</v>
      </c>
      <c r="E516" s="2">
        <v>1523.33186181722</v>
      </c>
      <c r="F516" s="1" t="s">
        <v>13</v>
      </c>
      <c r="G516" s="1" t="s">
        <v>100</v>
      </c>
      <c r="H516" s="13">
        <f>IF(G516="Mix",'Growth Factors'!$N$7,(IF(G516="Oil",'Growth Factors'!$E$7,'Growth Factors'!$K$7)))</f>
        <v>0.12321919048916015</v>
      </c>
      <c r="I516" s="23">
        <f>IF(G516="Mix",'Growth Factors'!$O$7,(IF(G516="Oil",'Growth Factors'!$F$7,'Growth Factors'!$L$7)))</f>
        <v>0.28844315001838977</v>
      </c>
      <c r="J516" s="23">
        <f>IF(G516="Mix",'Growth Factors'!$P$7,(IF(G516="Oil",'Growth Factors'!$G$7,'Growth Factors'!$M$7)))</f>
        <v>-5.5772089494429255E-4</v>
      </c>
      <c r="K516" s="23">
        <f>IF(G516="Mix",'Growth Factors'!$N$12,(IF(G516="Oil",'Growth Factors'!$E$12,'Growth Factors'!$K$12)))</f>
        <v>0.15067268446583987</v>
      </c>
      <c r="L516" s="23">
        <f>IF(G516="Mix",'Growth Factors'!$O$12,(IF(G516="Oil",'Growth Factors'!$F$12,'Growth Factors'!$L$12)))</f>
        <v>0.41821082914081459</v>
      </c>
      <c r="M516" s="23">
        <f>IF(G516="Mix",'Growth Factors'!$P$12,(IF(G516="Oil",'Growth Factors'!$G$12,'Growth Factors'!$M$12)))</f>
        <v>6.2059761281023675E-3</v>
      </c>
      <c r="N516" s="24" t="str">
        <f>VLOOKUP(A516,'Part 50 Counties'!$A$2:$B$34,2)</f>
        <v>Yes</v>
      </c>
      <c r="O516" s="25">
        <f>(IF(N516="No",0,(IF(D516="CO2",0,(VLOOKUP(F516,'Rule Reductions'!$C$2:$E$75,2,FALSE))))))</f>
        <v>0.8</v>
      </c>
      <c r="P516" s="25">
        <f>(IF(N516="No",0,(IF(D516="CO2",0,(VLOOKUP(F516,'Rule Reductions'!$C$2:$E$75,3,FALSE))))))</f>
        <v>0.90578983189522233</v>
      </c>
      <c r="Q516" s="4">
        <f t="shared" si="48"/>
        <v>342.20711613533655</v>
      </c>
      <c r="R516" s="22">
        <f t="shared" si="49"/>
        <v>392.54530051263134</v>
      </c>
      <c r="S516" s="22">
        <f t="shared" si="50"/>
        <v>304.49645356158999</v>
      </c>
      <c r="T516" s="4">
        <f t="shared" si="51"/>
        <v>165.13689260005</v>
      </c>
      <c r="U516" s="22">
        <f t="shared" si="52"/>
        <v>203.5321882041315</v>
      </c>
      <c r="V516" s="22">
        <f t="shared" si="53"/>
        <v>144.40399121017612</v>
      </c>
    </row>
    <row r="517" spans="1:22" x14ac:dyDescent="0.25">
      <c r="A517" s="1" t="s">
        <v>40</v>
      </c>
      <c r="B517" s="1" t="s">
        <v>45</v>
      </c>
      <c r="C517" s="1" t="s">
        <v>25</v>
      </c>
      <c r="D517" s="1" t="s">
        <v>24</v>
      </c>
      <c r="E517" s="2">
        <v>49.2917390032041</v>
      </c>
      <c r="F517" s="1" t="s">
        <v>13</v>
      </c>
      <c r="G517" s="1" t="s">
        <v>100</v>
      </c>
      <c r="H517" s="13">
        <f>IF(G517="Mix",'Growth Factors'!$N$7,(IF(G517="Oil",'Growth Factors'!$E$7,'Growth Factors'!$K$7)))</f>
        <v>0.12321919048916015</v>
      </c>
      <c r="I517" s="23">
        <f>IF(G517="Mix",'Growth Factors'!$O$7,(IF(G517="Oil",'Growth Factors'!$F$7,'Growth Factors'!$L$7)))</f>
        <v>0.28844315001838977</v>
      </c>
      <c r="J517" s="23">
        <f>IF(G517="Mix",'Growth Factors'!$P$7,(IF(G517="Oil",'Growth Factors'!$G$7,'Growth Factors'!$M$7)))</f>
        <v>-5.5772089494429255E-4</v>
      </c>
      <c r="K517" s="23">
        <f>IF(G517="Mix",'Growth Factors'!$N$12,(IF(G517="Oil",'Growth Factors'!$E$12,'Growth Factors'!$K$12)))</f>
        <v>0.15067268446583987</v>
      </c>
      <c r="L517" s="23">
        <f>IF(G517="Mix",'Growth Factors'!$O$12,(IF(G517="Oil",'Growth Factors'!$F$12,'Growth Factors'!$L$12)))</f>
        <v>0.41821082914081459</v>
      </c>
      <c r="M517" s="23">
        <f>IF(G517="Mix",'Growth Factors'!$P$12,(IF(G517="Oil",'Growth Factors'!$G$12,'Growth Factors'!$M$12)))</f>
        <v>6.2059761281023675E-3</v>
      </c>
      <c r="N517" s="24" t="str">
        <f>VLOOKUP(A517,'Part 50 Counties'!$A$2:$B$34,2)</f>
        <v>Yes</v>
      </c>
      <c r="O517" s="25">
        <f>(IF(N517="No",0,(IF(D517="CO2",0,(VLOOKUP(F517,'Rule Reductions'!$C$2:$E$75,2,FALSE))))))</f>
        <v>0</v>
      </c>
      <c r="P517" s="25">
        <f>(IF(N517="No",0,(IF(D517="CO2",0,(VLOOKUP(F517,'Rule Reductions'!$C$2:$E$75,3,FALSE))))))</f>
        <v>0</v>
      </c>
      <c r="Q517" s="22">
        <f t="shared" si="48"/>
        <v>55.365427180981875</v>
      </c>
      <c r="R517" s="22">
        <f t="shared" si="49"/>
        <v>63.509603471172611</v>
      </c>
      <c r="S517" s="22">
        <f t="shared" si="50"/>
        <v>49.264247970413869</v>
      </c>
      <c r="T517" s="22">
        <f t="shared" si="51"/>
        <v>56.718657640806406</v>
      </c>
      <c r="U517" s="22">
        <f t="shared" si="52"/>
        <v>69.906078041526712</v>
      </c>
      <c r="V517" s="22">
        <f t="shared" si="53"/>
        <v>49.597642358770635</v>
      </c>
    </row>
    <row r="518" spans="1:22" x14ac:dyDescent="0.25">
      <c r="A518" s="1" t="s">
        <v>47</v>
      </c>
      <c r="B518" s="1" t="s">
        <v>45</v>
      </c>
      <c r="C518" s="1" t="s">
        <v>25</v>
      </c>
      <c r="D518" s="1" t="s">
        <v>23</v>
      </c>
      <c r="E518" s="2">
        <v>146.32794737362701</v>
      </c>
      <c r="F518" s="1" t="s">
        <v>13</v>
      </c>
      <c r="G518" s="1" t="s">
        <v>100</v>
      </c>
      <c r="H518" s="13">
        <f>IF(G518="Mix",'Growth Factors'!$N$7,(IF(G518="Oil",'Growth Factors'!$E$7,'Growth Factors'!$K$7)))</f>
        <v>0.12321919048916015</v>
      </c>
      <c r="I518" s="23">
        <f>IF(G518="Mix",'Growth Factors'!$O$7,(IF(G518="Oil",'Growth Factors'!$F$7,'Growth Factors'!$L$7)))</f>
        <v>0.28844315001838977</v>
      </c>
      <c r="J518" s="23">
        <f>IF(G518="Mix",'Growth Factors'!$P$7,(IF(G518="Oil",'Growth Factors'!$G$7,'Growth Factors'!$M$7)))</f>
        <v>-5.5772089494429255E-4</v>
      </c>
      <c r="K518" s="23">
        <f>IF(G518="Mix",'Growth Factors'!$N$12,(IF(G518="Oil",'Growth Factors'!$E$12,'Growth Factors'!$K$12)))</f>
        <v>0.15067268446583987</v>
      </c>
      <c r="L518" s="23">
        <f>IF(G518="Mix",'Growth Factors'!$O$12,(IF(G518="Oil",'Growth Factors'!$F$12,'Growth Factors'!$L$12)))</f>
        <v>0.41821082914081459</v>
      </c>
      <c r="M518" s="23">
        <f>IF(G518="Mix",'Growth Factors'!$P$12,(IF(G518="Oil",'Growth Factors'!$G$12,'Growth Factors'!$M$12)))</f>
        <v>6.2059761281023675E-3</v>
      </c>
      <c r="N518" s="24" t="str">
        <f>VLOOKUP(A518,'Part 50 Counties'!$A$2:$B$34,2)</f>
        <v>No</v>
      </c>
      <c r="O518" s="25">
        <f>(IF(N518="No",0,(IF(D518="CO2",0,(VLOOKUP(F518,'Rule Reductions'!$C$2:$E$75,2,FALSE))))))</f>
        <v>0</v>
      </c>
      <c r="P518" s="25">
        <f>(IF(N518="No",0,(IF(D518="CO2",0,(VLOOKUP(F518,'Rule Reductions'!$C$2:$E$75,3,FALSE))))))</f>
        <v>0</v>
      </c>
      <c r="Q518" s="4">
        <f t="shared" si="48"/>
        <v>164.35835859494577</v>
      </c>
      <c r="R518" s="22">
        <f t="shared" si="49"/>
        <v>188.53524144980113</v>
      </c>
      <c r="S518" s="22">
        <f t="shared" si="50"/>
        <v>146.24633721986243</v>
      </c>
      <c r="T518" s="4">
        <f t="shared" si="51"/>
        <v>168.37557201678754</v>
      </c>
      <c r="U518" s="22">
        <f t="shared" si="52"/>
        <v>207.52387957122505</v>
      </c>
      <c r="V518" s="22">
        <f t="shared" si="53"/>
        <v>147.23605512190196</v>
      </c>
    </row>
    <row r="519" spans="1:22" x14ac:dyDescent="0.25">
      <c r="A519" s="1" t="s">
        <v>47</v>
      </c>
      <c r="B519" s="1" t="s">
        <v>45</v>
      </c>
      <c r="C519" s="1" t="s">
        <v>25</v>
      </c>
      <c r="D519" s="1" t="s">
        <v>24</v>
      </c>
      <c r="E519" s="2">
        <v>140.34690572756901</v>
      </c>
      <c r="F519" s="1" t="s">
        <v>13</v>
      </c>
      <c r="G519" s="1" t="s">
        <v>100</v>
      </c>
      <c r="H519" s="13">
        <f>IF(G519="Mix",'Growth Factors'!$N$7,(IF(G519="Oil",'Growth Factors'!$E$7,'Growth Factors'!$K$7)))</f>
        <v>0.12321919048916015</v>
      </c>
      <c r="I519" s="23">
        <f>IF(G519="Mix",'Growth Factors'!$O$7,(IF(G519="Oil",'Growth Factors'!$F$7,'Growth Factors'!$L$7)))</f>
        <v>0.28844315001838977</v>
      </c>
      <c r="J519" s="23">
        <f>IF(G519="Mix",'Growth Factors'!$P$7,(IF(G519="Oil",'Growth Factors'!$G$7,'Growth Factors'!$M$7)))</f>
        <v>-5.5772089494429255E-4</v>
      </c>
      <c r="K519" s="23">
        <f>IF(G519="Mix",'Growth Factors'!$N$12,(IF(G519="Oil",'Growth Factors'!$E$12,'Growth Factors'!$K$12)))</f>
        <v>0.15067268446583987</v>
      </c>
      <c r="L519" s="23">
        <f>IF(G519="Mix",'Growth Factors'!$O$12,(IF(G519="Oil",'Growth Factors'!$F$12,'Growth Factors'!$L$12)))</f>
        <v>0.41821082914081459</v>
      </c>
      <c r="M519" s="23">
        <f>IF(G519="Mix",'Growth Factors'!$P$12,(IF(G519="Oil",'Growth Factors'!$G$12,'Growth Factors'!$M$12)))</f>
        <v>6.2059761281023675E-3</v>
      </c>
      <c r="N519" s="24" t="str">
        <f>VLOOKUP(A519,'Part 50 Counties'!$A$2:$B$34,2)</f>
        <v>No</v>
      </c>
      <c r="O519" s="25">
        <f>(IF(N519="No",0,(IF(D519="CO2",0,(VLOOKUP(F519,'Rule Reductions'!$C$2:$E$75,2,FALSE))))))</f>
        <v>0</v>
      </c>
      <c r="P519" s="25">
        <f>(IF(N519="No",0,(IF(D519="CO2",0,(VLOOKUP(F519,'Rule Reductions'!$C$2:$E$75,3,FALSE))))))</f>
        <v>0</v>
      </c>
      <c r="Q519" s="22">
        <f t="shared" si="48"/>
        <v>157.64033783897855</v>
      </c>
      <c r="R519" s="22">
        <f t="shared" si="49"/>
        <v>180.82900931096299</v>
      </c>
      <c r="S519" s="22">
        <f t="shared" si="50"/>
        <v>140.26863132570395</v>
      </c>
      <c r="T519" s="22">
        <f t="shared" si="51"/>
        <v>161.49335077001601</v>
      </c>
      <c r="U519" s="22">
        <f t="shared" si="52"/>
        <v>199.0415015392434</v>
      </c>
      <c r="V519" s="22">
        <f t="shared" si="53"/>
        <v>141.21789527416735</v>
      </c>
    </row>
    <row r="520" spans="1:22" x14ac:dyDescent="0.25">
      <c r="A520" s="1" t="s">
        <v>41</v>
      </c>
      <c r="B520" s="1" t="s">
        <v>16</v>
      </c>
      <c r="C520" s="1" t="s">
        <v>25</v>
      </c>
      <c r="D520" s="1" t="s">
        <v>23</v>
      </c>
      <c r="E520" s="2">
        <v>106.54202346143499</v>
      </c>
      <c r="F520" s="1" t="s">
        <v>13</v>
      </c>
      <c r="G520" s="1" t="s">
        <v>100</v>
      </c>
      <c r="H520" s="13">
        <f>IF(G520="Mix",'Growth Factors'!$N$7,(IF(G520="Oil",'Growth Factors'!$E$7,'Growth Factors'!$K$7)))</f>
        <v>0.12321919048916015</v>
      </c>
      <c r="I520" s="23">
        <f>IF(G520="Mix",'Growth Factors'!$O$7,(IF(G520="Oil",'Growth Factors'!$F$7,'Growth Factors'!$L$7)))</f>
        <v>0.28844315001838977</v>
      </c>
      <c r="J520" s="23">
        <f>IF(G520="Mix",'Growth Factors'!$P$7,(IF(G520="Oil",'Growth Factors'!$G$7,'Growth Factors'!$M$7)))</f>
        <v>-5.5772089494429255E-4</v>
      </c>
      <c r="K520" s="23">
        <f>IF(G520="Mix",'Growth Factors'!$N$12,(IF(G520="Oil",'Growth Factors'!$E$12,'Growth Factors'!$K$12)))</f>
        <v>0.15067268446583987</v>
      </c>
      <c r="L520" s="23">
        <f>IF(G520="Mix",'Growth Factors'!$O$12,(IF(G520="Oil",'Growth Factors'!$F$12,'Growth Factors'!$L$12)))</f>
        <v>0.41821082914081459</v>
      </c>
      <c r="M520" s="23">
        <f>IF(G520="Mix",'Growth Factors'!$P$12,(IF(G520="Oil",'Growth Factors'!$G$12,'Growth Factors'!$M$12)))</f>
        <v>6.2059761281023675E-3</v>
      </c>
      <c r="N520" s="24" t="str">
        <f>VLOOKUP(A520,'Part 50 Counties'!$A$2:$B$34,2)</f>
        <v>Yes</v>
      </c>
      <c r="O520" s="25">
        <f>(IF(N520="No",0,(IF(D520="CO2",0,(VLOOKUP(F520,'Rule Reductions'!$C$2:$E$75,2,FALSE))))))</f>
        <v>0.8</v>
      </c>
      <c r="P520" s="25">
        <f>(IF(N520="No",0,(IF(D520="CO2",0,(VLOOKUP(F520,'Rule Reductions'!$C$2:$E$75,3,FALSE))))))</f>
        <v>0.90578983189522233</v>
      </c>
      <c r="Q520" s="4">
        <f t="shared" si="48"/>
        <v>23.93400906908602</v>
      </c>
      <c r="R520" s="22">
        <f t="shared" si="49"/>
        <v>27.454668063596891</v>
      </c>
      <c r="S520" s="22">
        <f t="shared" si="50"/>
        <v>21.296520549752174</v>
      </c>
      <c r="T520" s="4">
        <f t="shared" si="51"/>
        <v>11.549695195605416</v>
      </c>
      <c r="U520" s="22">
        <f t="shared" si="52"/>
        <v>14.235067035841773</v>
      </c>
      <c r="V520" s="22">
        <f t="shared" si="53"/>
        <v>10.099633444997457</v>
      </c>
    </row>
    <row r="521" spans="1:22" x14ac:dyDescent="0.25">
      <c r="A521" s="1" t="s">
        <v>41</v>
      </c>
      <c r="B521" s="1" t="s">
        <v>16</v>
      </c>
      <c r="C521" s="1" t="s">
        <v>25</v>
      </c>
      <c r="D521" s="1" t="s">
        <v>24</v>
      </c>
      <c r="E521" s="6">
        <v>7.9126952967899999</v>
      </c>
      <c r="F521" s="1" t="s">
        <v>13</v>
      </c>
      <c r="G521" s="1" t="s">
        <v>100</v>
      </c>
      <c r="H521" s="13">
        <f>IF(G521="Mix",'Growth Factors'!$N$7,(IF(G521="Oil",'Growth Factors'!$E$7,'Growth Factors'!$K$7)))</f>
        <v>0.12321919048916015</v>
      </c>
      <c r="I521" s="23">
        <f>IF(G521="Mix",'Growth Factors'!$O$7,(IF(G521="Oil",'Growth Factors'!$F$7,'Growth Factors'!$L$7)))</f>
        <v>0.28844315001838977</v>
      </c>
      <c r="J521" s="23">
        <f>IF(G521="Mix",'Growth Factors'!$P$7,(IF(G521="Oil",'Growth Factors'!$G$7,'Growth Factors'!$M$7)))</f>
        <v>-5.5772089494429255E-4</v>
      </c>
      <c r="K521" s="23">
        <f>IF(G521="Mix",'Growth Factors'!$N$12,(IF(G521="Oil",'Growth Factors'!$E$12,'Growth Factors'!$K$12)))</f>
        <v>0.15067268446583987</v>
      </c>
      <c r="L521" s="23">
        <f>IF(G521="Mix",'Growth Factors'!$O$12,(IF(G521="Oil",'Growth Factors'!$F$12,'Growth Factors'!$L$12)))</f>
        <v>0.41821082914081459</v>
      </c>
      <c r="M521" s="23">
        <f>IF(G521="Mix",'Growth Factors'!$P$12,(IF(G521="Oil",'Growth Factors'!$G$12,'Growth Factors'!$M$12)))</f>
        <v>6.2059761281023675E-3</v>
      </c>
      <c r="N521" s="24" t="str">
        <f>VLOOKUP(A521,'Part 50 Counties'!$A$2:$B$34,2)</f>
        <v>Yes</v>
      </c>
      <c r="O521" s="25">
        <f>(IF(N521="No",0,(IF(D521="CO2",0,(VLOOKUP(F521,'Rule Reductions'!$C$2:$E$75,2,FALSE))))))</f>
        <v>0</v>
      </c>
      <c r="P521" s="25">
        <f>(IF(N521="No",0,(IF(D521="CO2",0,(VLOOKUP(F521,'Rule Reductions'!$C$2:$E$75,3,FALSE))))))</f>
        <v>0</v>
      </c>
      <c r="Q521" s="22">
        <f t="shared" si="48"/>
        <v>8.8876912058478492</v>
      </c>
      <c r="R521" s="22">
        <f t="shared" si="49"/>
        <v>10.195058053331804</v>
      </c>
      <c r="S521" s="22">
        <f t="shared" si="50"/>
        <v>7.9082822212876529</v>
      </c>
      <c r="T521" s="22">
        <f t="shared" si="51"/>
        <v>9.104922338517575</v>
      </c>
      <c r="U521" s="22">
        <f t="shared" si="52"/>
        <v>11.22187015759917</v>
      </c>
      <c r="V521" s="22">
        <f t="shared" si="53"/>
        <v>7.9618012949108268</v>
      </c>
    </row>
    <row r="522" spans="1:22" x14ac:dyDescent="0.25">
      <c r="A522" s="1" t="s">
        <v>41</v>
      </c>
      <c r="B522" s="1" t="s">
        <v>45</v>
      </c>
      <c r="C522" s="1" t="s">
        <v>25</v>
      </c>
      <c r="D522" s="1" t="s">
        <v>23</v>
      </c>
      <c r="E522" s="2">
        <v>1780.7318131075399</v>
      </c>
      <c r="F522" s="1" t="s">
        <v>13</v>
      </c>
      <c r="G522" s="1" t="s">
        <v>100</v>
      </c>
      <c r="H522" s="13">
        <f>IF(G522="Mix",'Growth Factors'!$N$7,(IF(G522="Oil",'Growth Factors'!$E$7,'Growth Factors'!$K$7)))</f>
        <v>0.12321919048916015</v>
      </c>
      <c r="I522" s="23">
        <f>IF(G522="Mix",'Growth Factors'!$O$7,(IF(G522="Oil",'Growth Factors'!$F$7,'Growth Factors'!$L$7)))</f>
        <v>0.28844315001838977</v>
      </c>
      <c r="J522" s="23">
        <f>IF(G522="Mix",'Growth Factors'!$P$7,(IF(G522="Oil",'Growth Factors'!$G$7,'Growth Factors'!$M$7)))</f>
        <v>-5.5772089494429255E-4</v>
      </c>
      <c r="K522" s="23">
        <f>IF(G522="Mix",'Growth Factors'!$N$12,(IF(G522="Oil",'Growth Factors'!$E$12,'Growth Factors'!$K$12)))</f>
        <v>0.15067268446583987</v>
      </c>
      <c r="L522" s="23">
        <f>IF(G522="Mix",'Growth Factors'!$O$12,(IF(G522="Oil",'Growth Factors'!$F$12,'Growth Factors'!$L$12)))</f>
        <v>0.41821082914081459</v>
      </c>
      <c r="M522" s="23">
        <f>IF(G522="Mix",'Growth Factors'!$P$12,(IF(G522="Oil",'Growth Factors'!$G$12,'Growth Factors'!$M$12)))</f>
        <v>6.2059761281023675E-3</v>
      </c>
      <c r="N522" s="24" t="str">
        <f>VLOOKUP(A522,'Part 50 Counties'!$A$2:$B$34,2)</f>
        <v>Yes</v>
      </c>
      <c r="O522" s="25">
        <f>(IF(N522="No",0,(IF(D522="CO2",0,(VLOOKUP(F522,'Rule Reductions'!$C$2:$E$75,2,FALSE))))))</f>
        <v>0.8</v>
      </c>
      <c r="P522" s="25">
        <f>(IF(N522="No",0,(IF(D522="CO2",0,(VLOOKUP(F522,'Rule Reductions'!$C$2:$E$75,3,FALSE))))))</f>
        <v>0.90578983189522233</v>
      </c>
      <c r="Q522" s="4">
        <f t="shared" si="48"/>
        <v>400.030429119389</v>
      </c>
      <c r="R522" s="22">
        <f t="shared" si="49"/>
        <v>458.87434132364734</v>
      </c>
      <c r="S522" s="22">
        <f t="shared" si="50"/>
        <v>355.94773235341546</v>
      </c>
      <c r="T522" s="4">
        <f t="shared" si="51"/>
        <v>193.04035157502409</v>
      </c>
      <c r="U522" s="22">
        <f t="shared" si="52"/>
        <v>237.92336496797822</v>
      </c>
      <c r="V522" s="22">
        <f t="shared" si="53"/>
        <v>168.80417690529225</v>
      </c>
    </row>
    <row r="523" spans="1:22" x14ac:dyDescent="0.25">
      <c r="A523" s="1" t="s">
        <v>41</v>
      </c>
      <c r="B523" s="1" t="s">
        <v>45</v>
      </c>
      <c r="C523" s="1" t="s">
        <v>25</v>
      </c>
      <c r="D523" s="1" t="s">
        <v>24</v>
      </c>
      <c r="E523" s="2">
        <v>57.514262840937803</v>
      </c>
      <c r="F523" s="1" t="s">
        <v>13</v>
      </c>
      <c r="G523" s="1" t="s">
        <v>100</v>
      </c>
      <c r="H523" s="13">
        <f>IF(G523="Mix",'Growth Factors'!$N$7,(IF(G523="Oil",'Growth Factors'!$E$7,'Growth Factors'!$K$7)))</f>
        <v>0.12321919048916015</v>
      </c>
      <c r="I523" s="23">
        <f>IF(G523="Mix",'Growth Factors'!$O$7,(IF(G523="Oil",'Growth Factors'!$F$7,'Growth Factors'!$L$7)))</f>
        <v>0.28844315001838977</v>
      </c>
      <c r="J523" s="23">
        <f>IF(G523="Mix",'Growth Factors'!$P$7,(IF(G523="Oil",'Growth Factors'!$G$7,'Growth Factors'!$M$7)))</f>
        <v>-5.5772089494429255E-4</v>
      </c>
      <c r="K523" s="23">
        <f>IF(G523="Mix",'Growth Factors'!$N$12,(IF(G523="Oil",'Growth Factors'!$E$12,'Growth Factors'!$K$12)))</f>
        <v>0.15067268446583987</v>
      </c>
      <c r="L523" s="23">
        <f>IF(G523="Mix",'Growth Factors'!$O$12,(IF(G523="Oil",'Growth Factors'!$F$12,'Growth Factors'!$L$12)))</f>
        <v>0.41821082914081459</v>
      </c>
      <c r="M523" s="23">
        <f>IF(G523="Mix",'Growth Factors'!$P$12,(IF(G523="Oil",'Growth Factors'!$G$12,'Growth Factors'!$M$12)))</f>
        <v>6.2059761281023675E-3</v>
      </c>
      <c r="N523" s="24" t="str">
        <f>VLOOKUP(A523,'Part 50 Counties'!$A$2:$B$34,2)</f>
        <v>Yes</v>
      </c>
      <c r="O523" s="25">
        <f>(IF(N523="No",0,(IF(D523="CO2",0,(VLOOKUP(F523,'Rule Reductions'!$C$2:$E$75,2,FALSE))))))</f>
        <v>0</v>
      </c>
      <c r="P523" s="25">
        <f>(IF(N523="No",0,(IF(D523="CO2",0,(VLOOKUP(F523,'Rule Reductions'!$C$2:$E$75,3,FALSE))))))</f>
        <v>0</v>
      </c>
      <c r="Q523" s="22">
        <f t="shared" si="48"/>
        <v>64.601123749778949</v>
      </c>
      <c r="R523" s="22">
        <f t="shared" si="49"/>
        <v>74.103857985763526</v>
      </c>
      <c r="S523" s="22">
        <f t="shared" si="50"/>
        <v>57.482185934794096</v>
      </c>
      <c r="T523" s="22">
        <f t="shared" si="51"/>
        <v>66.180091218255811</v>
      </c>
      <c r="U523" s="22">
        <f t="shared" si="52"/>
        <v>81.567350391069141</v>
      </c>
      <c r="V523" s="22">
        <f t="shared" si="53"/>
        <v>57.871194983154069</v>
      </c>
    </row>
    <row r="524" spans="1:22" x14ac:dyDescent="0.25">
      <c r="A524" s="1" t="s">
        <v>48</v>
      </c>
      <c r="B524" s="1" t="s">
        <v>16</v>
      </c>
      <c r="C524" s="1" t="s">
        <v>25</v>
      </c>
      <c r="D524" s="1" t="s">
        <v>23</v>
      </c>
      <c r="E524" s="4">
        <v>0.87416895400178996</v>
      </c>
      <c r="F524" s="1" t="s">
        <v>13</v>
      </c>
      <c r="G524" s="1" t="s">
        <v>100</v>
      </c>
      <c r="H524" s="13">
        <f>IF(G524="Mix",'Growth Factors'!$N$7,(IF(G524="Oil",'Growth Factors'!$E$7,'Growth Factors'!$K$7)))</f>
        <v>0.12321919048916015</v>
      </c>
      <c r="I524" s="23">
        <f>IF(G524="Mix",'Growth Factors'!$O$7,(IF(G524="Oil",'Growth Factors'!$F$7,'Growth Factors'!$L$7)))</f>
        <v>0.28844315001838977</v>
      </c>
      <c r="J524" s="23">
        <f>IF(G524="Mix",'Growth Factors'!$P$7,(IF(G524="Oil",'Growth Factors'!$G$7,'Growth Factors'!$M$7)))</f>
        <v>-5.5772089494429255E-4</v>
      </c>
      <c r="K524" s="23">
        <f>IF(G524="Mix",'Growth Factors'!$N$12,(IF(G524="Oil",'Growth Factors'!$E$12,'Growth Factors'!$K$12)))</f>
        <v>0.15067268446583987</v>
      </c>
      <c r="L524" s="23">
        <f>IF(G524="Mix",'Growth Factors'!$O$12,(IF(G524="Oil",'Growth Factors'!$F$12,'Growth Factors'!$L$12)))</f>
        <v>0.41821082914081459</v>
      </c>
      <c r="M524" s="23">
        <f>IF(G524="Mix",'Growth Factors'!$P$12,(IF(G524="Oil",'Growth Factors'!$G$12,'Growth Factors'!$M$12)))</f>
        <v>6.2059761281023675E-3</v>
      </c>
      <c r="N524" s="24" t="str">
        <f>VLOOKUP(A524,'Part 50 Counties'!$A$2:$B$34,2)</f>
        <v>No</v>
      </c>
      <c r="O524" s="25">
        <f>(IF(N524="No",0,(IF(D524="CO2",0,(VLOOKUP(F524,'Rule Reductions'!$C$2:$E$75,2,FALSE))))))</f>
        <v>0</v>
      </c>
      <c r="P524" s="25">
        <f>(IF(N524="No",0,(IF(D524="CO2",0,(VLOOKUP(F524,'Rule Reductions'!$C$2:$E$75,3,FALSE))))))</f>
        <v>0</v>
      </c>
      <c r="Q524" s="4">
        <f t="shared" si="48"/>
        <v>0.98188334486464646</v>
      </c>
      <c r="R524" s="22">
        <f t="shared" si="49"/>
        <v>1.1263170007423471</v>
      </c>
      <c r="S524" s="22">
        <f t="shared" si="50"/>
        <v>0.87368141171043157</v>
      </c>
      <c r="T524" s="4">
        <f t="shared" si="51"/>
        <v>1.0058823369779351</v>
      </c>
      <c r="U524" s="22">
        <f t="shared" si="52"/>
        <v>1.2397558770640371</v>
      </c>
      <c r="V524" s="22">
        <f t="shared" si="53"/>
        <v>0.87959402566225331</v>
      </c>
    </row>
    <row r="525" spans="1:22" x14ac:dyDescent="0.25">
      <c r="A525" s="1" t="s">
        <v>48</v>
      </c>
      <c r="B525" s="1" t="s">
        <v>16</v>
      </c>
      <c r="C525" s="1" t="s">
        <v>25</v>
      </c>
      <c r="D525" s="1" t="s">
        <v>24</v>
      </c>
      <c r="E525" s="4">
        <v>0.124905623797889</v>
      </c>
      <c r="F525" s="1" t="s">
        <v>13</v>
      </c>
      <c r="G525" s="1" t="s">
        <v>100</v>
      </c>
      <c r="H525" s="13">
        <f>IF(G525="Mix",'Growth Factors'!$N$7,(IF(G525="Oil",'Growth Factors'!$E$7,'Growth Factors'!$K$7)))</f>
        <v>0.12321919048916015</v>
      </c>
      <c r="I525" s="23">
        <f>IF(G525="Mix",'Growth Factors'!$O$7,(IF(G525="Oil",'Growth Factors'!$F$7,'Growth Factors'!$L$7)))</f>
        <v>0.28844315001838977</v>
      </c>
      <c r="J525" s="23">
        <f>IF(G525="Mix",'Growth Factors'!$P$7,(IF(G525="Oil",'Growth Factors'!$G$7,'Growth Factors'!$M$7)))</f>
        <v>-5.5772089494429255E-4</v>
      </c>
      <c r="K525" s="23">
        <f>IF(G525="Mix",'Growth Factors'!$N$12,(IF(G525="Oil",'Growth Factors'!$E$12,'Growth Factors'!$K$12)))</f>
        <v>0.15067268446583987</v>
      </c>
      <c r="L525" s="23">
        <f>IF(G525="Mix",'Growth Factors'!$O$12,(IF(G525="Oil",'Growth Factors'!$F$12,'Growth Factors'!$L$12)))</f>
        <v>0.41821082914081459</v>
      </c>
      <c r="M525" s="23">
        <f>IF(G525="Mix",'Growth Factors'!$P$12,(IF(G525="Oil",'Growth Factors'!$G$12,'Growth Factors'!$M$12)))</f>
        <v>6.2059761281023675E-3</v>
      </c>
      <c r="N525" s="24" t="str">
        <f>VLOOKUP(A525,'Part 50 Counties'!$A$2:$B$34,2)</f>
        <v>No</v>
      </c>
      <c r="O525" s="25">
        <f>(IF(N525="No",0,(IF(D525="CO2",0,(VLOOKUP(F525,'Rule Reductions'!$C$2:$E$75,2,FALSE))))))</f>
        <v>0</v>
      </c>
      <c r="P525" s="25">
        <f>(IF(N525="No",0,(IF(D525="CO2",0,(VLOOKUP(F525,'Rule Reductions'!$C$2:$E$75,3,FALSE))))))</f>
        <v>0</v>
      </c>
      <c r="Q525" s="22">
        <f t="shared" si="48"/>
        <v>0.14029639364980848</v>
      </c>
      <c r="R525" s="22">
        <f t="shared" si="49"/>
        <v>0.16093379538116404</v>
      </c>
      <c r="S525" s="22">
        <f t="shared" si="50"/>
        <v>0.12483596132160087</v>
      </c>
      <c r="T525" s="22">
        <f t="shared" si="51"/>
        <v>0.14372548944039723</v>
      </c>
      <c r="U525" s="22">
        <f t="shared" si="52"/>
        <v>0.17714250829075481</v>
      </c>
      <c r="V525" s="22">
        <f t="shared" si="53"/>
        <v>0.12568078511744443</v>
      </c>
    </row>
    <row r="526" spans="1:22" x14ac:dyDescent="0.25">
      <c r="A526" s="1" t="s">
        <v>48</v>
      </c>
      <c r="B526" s="1" t="s">
        <v>45</v>
      </c>
      <c r="C526" s="1" t="s">
        <v>25</v>
      </c>
      <c r="D526" s="1" t="s">
        <v>23</v>
      </c>
      <c r="E526" s="6">
        <v>8.7621525373429598</v>
      </c>
      <c r="F526" s="1" t="s">
        <v>13</v>
      </c>
      <c r="G526" s="1" t="s">
        <v>100</v>
      </c>
      <c r="H526" s="13">
        <f>IF(G526="Mix",'Growth Factors'!$N$7,(IF(G526="Oil",'Growth Factors'!$E$7,'Growth Factors'!$K$7)))</f>
        <v>0.12321919048916015</v>
      </c>
      <c r="I526" s="23">
        <f>IF(G526="Mix",'Growth Factors'!$O$7,(IF(G526="Oil",'Growth Factors'!$F$7,'Growth Factors'!$L$7)))</f>
        <v>0.28844315001838977</v>
      </c>
      <c r="J526" s="23">
        <f>IF(G526="Mix",'Growth Factors'!$P$7,(IF(G526="Oil",'Growth Factors'!$G$7,'Growth Factors'!$M$7)))</f>
        <v>-5.5772089494429255E-4</v>
      </c>
      <c r="K526" s="23">
        <f>IF(G526="Mix",'Growth Factors'!$N$12,(IF(G526="Oil",'Growth Factors'!$E$12,'Growth Factors'!$K$12)))</f>
        <v>0.15067268446583987</v>
      </c>
      <c r="L526" s="23">
        <f>IF(G526="Mix",'Growth Factors'!$O$12,(IF(G526="Oil",'Growth Factors'!$F$12,'Growth Factors'!$L$12)))</f>
        <v>0.41821082914081459</v>
      </c>
      <c r="M526" s="23">
        <f>IF(G526="Mix",'Growth Factors'!$P$12,(IF(G526="Oil",'Growth Factors'!$G$12,'Growth Factors'!$M$12)))</f>
        <v>6.2059761281023675E-3</v>
      </c>
      <c r="N526" s="24" t="str">
        <f>VLOOKUP(A526,'Part 50 Counties'!$A$2:$B$34,2)</f>
        <v>No</v>
      </c>
      <c r="O526" s="25">
        <f>(IF(N526="No",0,(IF(D526="CO2",0,(VLOOKUP(F526,'Rule Reductions'!$C$2:$E$75,2,FALSE))))))</f>
        <v>0</v>
      </c>
      <c r="P526" s="25">
        <f>(IF(N526="No",0,(IF(D526="CO2",0,(VLOOKUP(F526,'Rule Reductions'!$C$2:$E$75,3,FALSE))))))</f>
        <v>0</v>
      </c>
      <c r="Q526" s="4">
        <f t="shared" si="48"/>
        <v>9.8418178799369009</v>
      </c>
      <c r="R526" s="22">
        <f t="shared" si="49"/>
        <v>11.28953541615579</v>
      </c>
      <c r="S526" s="22">
        <f t="shared" si="50"/>
        <v>8.7572657017881941</v>
      </c>
      <c r="T526" s="4">
        <f t="shared" si="51"/>
        <v>10.082369581843594</v>
      </c>
      <c r="U526" s="22">
        <f t="shared" si="52"/>
        <v>12.426579615043451</v>
      </c>
      <c r="V526" s="22">
        <f t="shared" si="53"/>
        <v>8.816530246820502</v>
      </c>
    </row>
    <row r="527" spans="1:22" x14ac:dyDescent="0.25">
      <c r="A527" s="1" t="s">
        <v>48</v>
      </c>
      <c r="B527" s="1" t="s">
        <v>45</v>
      </c>
      <c r="C527" s="1" t="s">
        <v>25</v>
      </c>
      <c r="D527" s="1" t="s">
        <v>24</v>
      </c>
      <c r="E527" s="6">
        <v>8.4040063309921909</v>
      </c>
      <c r="F527" s="1" t="s">
        <v>13</v>
      </c>
      <c r="G527" s="1" t="s">
        <v>100</v>
      </c>
      <c r="H527" s="13">
        <f>IF(G527="Mix",'Growth Factors'!$N$7,(IF(G527="Oil",'Growth Factors'!$E$7,'Growth Factors'!$K$7)))</f>
        <v>0.12321919048916015</v>
      </c>
      <c r="I527" s="23">
        <f>IF(G527="Mix",'Growth Factors'!$O$7,(IF(G527="Oil",'Growth Factors'!$F$7,'Growth Factors'!$L$7)))</f>
        <v>0.28844315001838977</v>
      </c>
      <c r="J527" s="23">
        <f>IF(G527="Mix",'Growth Factors'!$P$7,(IF(G527="Oil",'Growth Factors'!$G$7,'Growth Factors'!$M$7)))</f>
        <v>-5.5772089494429255E-4</v>
      </c>
      <c r="K527" s="23">
        <f>IF(G527="Mix",'Growth Factors'!$N$12,(IF(G527="Oil",'Growth Factors'!$E$12,'Growth Factors'!$K$12)))</f>
        <v>0.15067268446583987</v>
      </c>
      <c r="L527" s="23">
        <f>IF(G527="Mix",'Growth Factors'!$O$12,(IF(G527="Oil",'Growth Factors'!$F$12,'Growth Factors'!$L$12)))</f>
        <v>0.41821082914081459</v>
      </c>
      <c r="M527" s="23">
        <f>IF(G527="Mix",'Growth Factors'!$P$12,(IF(G527="Oil",'Growth Factors'!$G$12,'Growth Factors'!$M$12)))</f>
        <v>6.2059761281023675E-3</v>
      </c>
      <c r="N527" s="24" t="str">
        <f>VLOOKUP(A527,'Part 50 Counties'!$A$2:$B$34,2)</f>
        <v>No</v>
      </c>
      <c r="O527" s="25">
        <f>(IF(N527="No",0,(IF(D527="CO2",0,(VLOOKUP(F527,'Rule Reductions'!$C$2:$E$75,2,FALSE))))))</f>
        <v>0</v>
      </c>
      <c r="P527" s="25">
        <f>(IF(N527="No",0,(IF(D527="CO2",0,(VLOOKUP(F527,'Rule Reductions'!$C$2:$E$75,3,FALSE))))))</f>
        <v>0</v>
      </c>
      <c r="Q527" s="22">
        <f t="shared" si="48"/>
        <v>9.4395411879628259</v>
      </c>
      <c r="R527" s="22">
        <f t="shared" si="49"/>
        <v>10.828084389878068</v>
      </c>
      <c r="S527" s="22">
        <f t="shared" si="50"/>
        <v>8.3993192410601516</v>
      </c>
      <c r="T527" s="22">
        <f t="shared" si="51"/>
        <v>9.6702605251506988</v>
      </c>
      <c r="U527" s="22">
        <f t="shared" si="52"/>
        <v>11.91865278678109</v>
      </c>
      <c r="V527" s="22">
        <f t="shared" si="53"/>
        <v>8.4561613936627502</v>
      </c>
    </row>
    <row r="528" spans="1:22" x14ac:dyDescent="0.25">
      <c r="A528" s="1" t="s">
        <v>42</v>
      </c>
      <c r="B528" s="1" t="s">
        <v>16</v>
      </c>
      <c r="C528" s="1" t="s">
        <v>25</v>
      </c>
      <c r="D528" s="1" t="s">
        <v>23</v>
      </c>
      <c r="E528" s="2">
        <v>27.793645838276301</v>
      </c>
      <c r="F528" s="1" t="s">
        <v>13</v>
      </c>
      <c r="G528" s="1" t="s">
        <v>100</v>
      </c>
      <c r="H528" s="13">
        <f>IF(G528="Mix",'Growth Factors'!$N$7,(IF(G528="Oil",'Growth Factors'!$E$7,'Growth Factors'!$K$7)))</f>
        <v>0.12321919048916015</v>
      </c>
      <c r="I528" s="23">
        <f>IF(G528="Mix",'Growth Factors'!$O$7,(IF(G528="Oil",'Growth Factors'!$F$7,'Growth Factors'!$L$7)))</f>
        <v>0.28844315001838977</v>
      </c>
      <c r="J528" s="23">
        <f>IF(G528="Mix",'Growth Factors'!$P$7,(IF(G528="Oil",'Growth Factors'!$G$7,'Growth Factors'!$M$7)))</f>
        <v>-5.5772089494429255E-4</v>
      </c>
      <c r="K528" s="23">
        <f>IF(G528="Mix",'Growth Factors'!$N$12,(IF(G528="Oil",'Growth Factors'!$E$12,'Growth Factors'!$K$12)))</f>
        <v>0.15067268446583987</v>
      </c>
      <c r="L528" s="23">
        <f>IF(G528="Mix",'Growth Factors'!$O$12,(IF(G528="Oil",'Growth Factors'!$F$12,'Growth Factors'!$L$12)))</f>
        <v>0.41821082914081459</v>
      </c>
      <c r="M528" s="23">
        <f>IF(G528="Mix",'Growth Factors'!$P$12,(IF(G528="Oil",'Growth Factors'!$G$12,'Growth Factors'!$M$12)))</f>
        <v>6.2059761281023675E-3</v>
      </c>
      <c r="N528" s="24" t="str">
        <f>VLOOKUP(A528,'Part 50 Counties'!$A$2:$B$34,2)</f>
        <v>Yes</v>
      </c>
      <c r="O528" s="25">
        <f>(IF(N528="No",0,(IF(D528="CO2",0,(VLOOKUP(F528,'Rule Reductions'!$C$2:$E$75,2,FALSE))))))</f>
        <v>0.8</v>
      </c>
      <c r="P528" s="25">
        <f>(IF(N528="No",0,(IF(D528="CO2",0,(VLOOKUP(F528,'Rule Reductions'!$C$2:$E$75,3,FALSE))))))</f>
        <v>0.90578983189522233</v>
      </c>
      <c r="Q528" s="4">
        <f t="shared" si="48"/>
        <v>6.2436712758422228</v>
      </c>
      <c r="R528" s="22">
        <f t="shared" si="49"/>
        <v>7.1621065188728439</v>
      </c>
      <c r="S528" s="22">
        <f t="shared" si="50"/>
        <v>5.5556289482491215</v>
      </c>
      <c r="T528" s="4">
        <f t="shared" si="51"/>
        <v>3.0129720403038291</v>
      </c>
      <c r="U528" s="22">
        <f t="shared" si="52"/>
        <v>3.7135057024847971</v>
      </c>
      <c r="V528" s="22">
        <f t="shared" si="53"/>
        <v>2.6346940479150622</v>
      </c>
    </row>
    <row r="529" spans="1:22" x14ac:dyDescent="0.25">
      <c r="A529" s="1" t="s">
        <v>42</v>
      </c>
      <c r="B529" s="1" t="s">
        <v>16</v>
      </c>
      <c r="C529" s="1" t="s">
        <v>25</v>
      </c>
      <c r="D529" s="1" t="s">
        <v>24</v>
      </c>
      <c r="E529" s="6">
        <v>4.4093030912244799</v>
      </c>
      <c r="F529" s="1" t="s">
        <v>13</v>
      </c>
      <c r="G529" s="1" t="s">
        <v>100</v>
      </c>
      <c r="H529" s="13">
        <f>IF(G529="Mix",'Growth Factors'!$N$7,(IF(G529="Oil",'Growth Factors'!$E$7,'Growth Factors'!$K$7)))</f>
        <v>0.12321919048916015</v>
      </c>
      <c r="I529" s="23">
        <f>IF(G529="Mix",'Growth Factors'!$O$7,(IF(G529="Oil",'Growth Factors'!$F$7,'Growth Factors'!$L$7)))</f>
        <v>0.28844315001838977</v>
      </c>
      <c r="J529" s="23">
        <f>IF(G529="Mix",'Growth Factors'!$P$7,(IF(G529="Oil",'Growth Factors'!$G$7,'Growth Factors'!$M$7)))</f>
        <v>-5.5772089494429255E-4</v>
      </c>
      <c r="K529" s="23">
        <f>IF(G529="Mix",'Growth Factors'!$N$12,(IF(G529="Oil",'Growth Factors'!$E$12,'Growth Factors'!$K$12)))</f>
        <v>0.15067268446583987</v>
      </c>
      <c r="L529" s="23">
        <f>IF(G529="Mix",'Growth Factors'!$O$12,(IF(G529="Oil",'Growth Factors'!$F$12,'Growth Factors'!$L$12)))</f>
        <v>0.41821082914081459</v>
      </c>
      <c r="M529" s="23">
        <f>IF(G529="Mix",'Growth Factors'!$P$12,(IF(G529="Oil",'Growth Factors'!$G$12,'Growth Factors'!$M$12)))</f>
        <v>6.2059761281023675E-3</v>
      </c>
      <c r="N529" s="24" t="str">
        <f>VLOOKUP(A529,'Part 50 Counties'!$A$2:$B$34,2)</f>
        <v>Yes</v>
      </c>
      <c r="O529" s="25">
        <f>(IF(N529="No",0,(IF(D529="CO2",0,(VLOOKUP(F529,'Rule Reductions'!$C$2:$E$75,2,FALSE))))))</f>
        <v>0</v>
      </c>
      <c r="P529" s="25">
        <f>(IF(N529="No",0,(IF(D529="CO2",0,(VLOOKUP(F529,'Rule Reductions'!$C$2:$E$75,3,FALSE))))))</f>
        <v>0</v>
      </c>
      <c r="Q529" s="22">
        <f t="shared" si="48"/>
        <v>4.9526138487465117</v>
      </c>
      <c r="R529" s="22">
        <f t="shared" si="49"/>
        <v>5.6811363642430921</v>
      </c>
      <c r="S529" s="22">
        <f t="shared" si="50"/>
        <v>4.4068439307583613</v>
      </c>
      <c r="T529" s="22">
        <f t="shared" si="51"/>
        <v>5.0736646246027988</v>
      </c>
      <c r="U529" s="22">
        <f t="shared" si="52"/>
        <v>6.2533213929386271</v>
      </c>
      <c r="V529" s="22">
        <f t="shared" si="53"/>
        <v>4.4366671209501867</v>
      </c>
    </row>
    <row r="530" spans="1:22" x14ac:dyDescent="0.25">
      <c r="A530" s="1" t="s">
        <v>42</v>
      </c>
      <c r="B530" s="1" t="s">
        <v>45</v>
      </c>
      <c r="C530" s="1" t="s">
        <v>25</v>
      </c>
      <c r="D530" s="1" t="s">
        <v>23</v>
      </c>
      <c r="E530" s="2">
        <v>4053.0266515170401</v>
      </c>
      <c r="F530" s="1" t="s">
        <v>13</v>
      </c>
      <c r="G530" s="1" t="s">
        <v>100</v>
      </c>
      <c r="H530" s="13">
        <f>IF(G530="Mix",'Growth Factors'!$N$7,(IF(G530="Oil",'Growth Factors'!$E$7,'Growth Factors'!$K$7)))</f>
        <v>0.12321919048916015</v>
      </c>
      <c r="I530" s="23">
        <f>IF(G530="Mix",'Growth Factors'!$O$7,(IF(G530="Oil",'Growth Factors'!$F$7,'Growth Factors'!$L$7)))</f>
        <v>0.28844315001838977</v>
      </c>
      <c r="J530" s="23">
        <f>IF(G530="Mix",'Growth Factors'!$P$7,(IF(G530="Oil",'Growth Factors'!$G$7,'Growth Factors'!$M$7)))</f>
        <v>-5.5772089494429255E-4</v>
      </c>
      <c r="K530" s="23">
        <f>IF(G530="Mix",'Growth Factors'!$N$12,(IF(G530="Oil",'Growth Factors'!$E$12,'Growth Factors'!$K$12)))</f>
        <v>0.15067268446583987</v>
      </c>
      <c r="L530" s="23">
        <f>IF(G530="Mix",'Growth Factors'!$O$12,(IF(G530="Oil",'Growth Factors'!$F$12,'Growth Factors'!$L$12)))</f>
        <v>0.41821082914081459</v>
      </c>
      <c r="M530" s="23">
        <f>IF(G530="Mix",'Growth Factors'!$P$12,(IF(G530="Oil",'Growth Factors'!$G$12,'Growth Factors'!$M$12)))</f>
        <v>6.2059761281023675E-3</v>
      </c>
      <c r="N530" s="24" t="str">
        <f>VLOOKUP(A530,'Part 50 Counties'!$A$2:$B$34,2)</f>
        <v>Yes</v>
      </c>
      <c r="O530" s="25">
        <f>(IF(N530="No",0,(IF(D530="CO2",0,(VLOOKUP(F530,'Rule Reductions'!$C$2:$E$75,2,FALSE))))))</f>
        <v>0.8</v>
      </c>
      <c r="P530" s="25">
        <f>(IF(N530="No",0,(IF(D530="CO2",0,(VLOOKUP(F530,'Rule Reductions'!$C$2:$E$75,3,FALSE))))))</f>
        <v>0.90578983189522233</v>
      </c>
      <c r="Q530" s="4">
        <f t="shared" si="48"/>
        <v>910.48746290959207</v>
      </c>
      <c r="R530" s="22">
        <f t="shared" si="49"/>
        <v>1044.4188851978199</v>
      </c>
      <c r="S530" s="22">
        <f t="shared" si="50"/>
        <v>810.15323877314438</v>
      </c>
      <c r="T530" s="4">
        <f t="shared" si="51"/>
        <v>439.36862586086806</v>
      </c>
      <c r="U530" s="22">
        <f t="shared" si="52"/>
        <v>541.52440706443201</v>
      </c>
      <c r="V530" s="22">
        <f t="shared" si="53"/>
        <v>384.2059892728098</v>
      </c>
    </row>
    <row r="531" spans="1:22" x14ac:dyDescent="0.25">
      <c r="A531" s="1" t="s">
        <v>42</v>
      </c>
      <c r="B531" s="1" t="s">
        <v>45</v>
      </c>
      <c r="C531" s="1" t="s">
        <v>25</v>
      </c>
      <c r="D531" s="1" t="s">
        <v>24</v>
      </c>
      <c r="E531" s="2">
        <v>834.68286399598696</v>
      </c>
      <c r="F531" s="1" t="s">
        <v>13</v>
      </c>
      <c r="G531" s="1" t="s">
        <v>100</v>
      </c>
      <c r="H531" s="13">
        <f>IF(G531="Mix",'Growth Factors'!$N$7,(IF(G531="Oil",'Growth Factors'!$E$7,'Growth Factors'!$K$7)))</f>
        <v>0.12321919048916015</v>
      </c>
      <c r="I531" s="23">
        <f>IF(G531="Mix",'Growth Factors'!$O$7,(IF(G531="Oil",'Growth Factors'!$F$7,'Growth Factors'!$L$7)))</f>
        <v>0.28844315001838977</v>
      </c>
      <c r="J531" s="23">
        <f>IF(G531="Mix",'Growth Factors'!$P$7,(IF(G531="Oil",'Growth Factors'!$G$7,'Growth Factors'!$M$7)))</f>
        <v>-5.5772089494429255E-4</v>
      </c>
      <c r="K531" s="23">
        <f>IF(G531="Mix",'Growth Factors'!$N$12,(IF(G531="Oil",'Growth Factors'!$E$12,'Growth Factors'!$K$12)))</f>
        <v>0.15067268446583987</v>
      </c>
      <c r="L531" s="23">
        <f>IF(G531="Mix",'Growth Factors'!$O$12,(IF(G531="Oil",'Growth Factors'!$F$12,'Growth Factors'!$L$12)))</f>
        <v>0.41821082914081459</v>
      </c>
      <c r="M531" s="23">
        <f>IF(G531="Mix",'Growth Factors'!$P$12,(IF(G531="Oil",'Growth Factors'!$G$12,'Growth Factors'!$M$12)))</f>
        <v>6.2059761281023675E-3</v>
      </c>
      <c r="N531" s="24" t="str">
        <f>VLOOKUP(A531,'Part 50 Counties'!$A$2:$B$34,2)</f>
        <v>Yes</v>
      </c>
      <c r="O531" s="25">
        <f>(IF(N531="No",0,(IF(D531="CO2",0,(VLOOKUP(F531,'Rule Reductions'!$C$2:$E$75,2,FALSE))))))</f>
        <v>0</v>
      </c>
      <c r="P531" s="25">
        <f>(IF(N531="No",0,(IF(D531="CO2",0,(VLOOKUP(F531,'Rule Reductions'!$C$2:$E$75,3,FALSE))))))</f>
        <v>0</v>
      </c>
      <c r="Q531" s="22">
        <f t="shared" si="48"/>
        <v>937.53181081274624</v>
      </c>
      <c r="R531" s="22">
        <f t="shared" si="49"/>
        <v>1075.4414185533606</v>
      </c>
      <c r="S531" s="22">
        <f t="shared" si="50"/>
        <v>834.21734392208441</v>
      </c>
      <c r="T531" s="22">
        <f t="shared" si="51"/>
        <v>960.44677179189785</v>
      </c>
      <c r="U531" s="22">
        <f t="shared" si="52"/>
        <v>1183.7562766173785</v>
      </c>
      <c r="V531" s="22">
        <f t="shared" si="53"/>
        <v>839.86288592448216</v>
      </c>
    </row>
    <row r="532" spans="1:22" x14ac:dyDescent="0.25">
      <c r="A532" s="1" t="s">
        <v>43</v>
      </c>
      <c r="B532" s="1" t="s">
        <v>45</v>
      </c>
      <c r="C532" s="1" t="s">
        <v>25</v>
      </c>
      <c r="D532" s="1" t="s">
        <v>23</v>
      </c>
      <c r="E532" s="2">
        <v>16.241238820124</v>
      </c>
      <c r="F532" s="1" t="s">
        <v>13</v>
      </c>
      <c r="G532" s="1" t="s">
        <v>100</v>
      </c>
      <c r="H532" s="13">
        <f>IF(G532="Mix",'Growth Factors'!$N$7,(IF(G532="Oil",'Growth Factors'!$E$7,'Growth Factors'!$K$7)))</f>
        <v>0.12321919048916015</v>
      </c>
      <c r="I532" s="23">
        <f>IF(G532="Mix",'Growth Factors'!$O$7,(IF(G532="Oil",'Growth Factors'!$F$7,'Growth Factors'!$L$7)))</f>
        <v>0.28844315001838977</v>
      </c>
      <c r="J532" s="23">
        <f>IF(G532="Mix",'Growth Factors'!$P$7,(IF(G532="Oil",'Growth Factors'!$G$7,'Growth Factors'!$M$7)))</f>
        <v>-5.5772089494429255E-4</v>
      </c>
      <c r="K532" s="23">
        <f>IF(G532="Mix",'Growth Factors'!$N$12,(IF(G532="Oil",'Growth Factors'!$E$12,'Growth Factors'!$K$12)))</f>
        <v>0.15067268446583987</v>
      </c>
      <c r="L532" s="23">
        <f>IF(G532="Mix",'Growth Factors'!$O$12,(IF(G532="Oil",'Growth Factors'!$F$12,'Growth Factors'!$L$12)))</f>
        <v>0.41821082914081459</v>
      </c>
      <c r="M532" s="23">
        <f>IF(G532="Mix",'Growth Factors'!$P$12,(IF(G532="Oil",'Growth Factors'!$G$12,'Growth Factors'!$M$12)))</f>
        <v>6.2059761281023675E-3</v>
      </c>
      <c r="N532" s="24" t="str">
        <f>VLOOKUP(A532,'Part 50 Counties'!$A$2:$B$34,2)</f>
        <v>No</v>
      </c>
      <c r="O532" s="25">
        <f>(IF(N532="No",0,(IF(D532="CO2",0,(VLOOKUP(F532,'Rule Reductions'!$C$2:$E$75,2,FALSE))))))</f>
        <v>0</v>
      </c>
      <c r="P532" s="25">
        <f>(IF(N532="No",0,(IF(D532="CO2",0,(VLOOKUP(F532,'Rule Reductions'!$C$2:$E$75,3,FALSE))))))</f>
        <v>0</v>
      </c>
      <c r="Q532" s="4">
        <f t="shared" si="48"/>
        <v>18.242471120080804</v>
      </c>
      <c r="R532" s="22">
        <f t="shared" si="49"/>
        <v>20.925912905601521</v>
      </c>
      <c r="S532" s="22">
        <f t="shared" si="50"/>
        <v>16.232180741874235</v>
      </c>
      <c r="T532" s="4">
        <f t="shared" si="51"/>
        <v>18.688349872202895</v>
      </c>
      <c r="U532" s="22">
        <f t="shared" si="52"/>
        <v>23.033500773362043</v>
      </c>
      <c r="V532" s="22">
        <f t="shared" si="53"/>
        <v>16.342031560532497</v>
      </c>
    </row>
    <row r="533" spans="1:22" x14ac:dyDescent="0.25">
      <c r="A533" s="1" t="s">
        <v>43</v>
      </c>
      <c r="B533" s="1" t="s">
        <v>45</v>
      </c>
      <c r="C533" s="1" t="s">
        <v>25</v>
      </c>
      <c r="D533" s="1" t="s">
        <v>24</v>
      </c>
      <c r="E533" s="4">
        <v>0.61881933015047297</v>
      </c>
      <c r="F533" s="1" t="s">
        <v>13</v>
      </c>
      <c r="G533" s="1" t="s">
        <v>100</v>
      </c>
      <c r="H533" s="13">
        <f>IF(G533="Mix",'Growth Factors'!$N$7,(IF(G533="Oil",'Growth Factors'!$E$7,'Growth Factors'!$K$7)))</f>
        <v>0.12321919048916015</v>
      </c>
      <c r="I533" s="23">
        <f>IF(G533="Mix",'Growth Factors'!$O$7,(IF(G533="Oil",'Growth Factors'!$F$7,'Growth Factors'!$L$7)))</f>
        <v>0.28844315001838977</v>
      </c>
      <c r="J533" s="23">
        <f>IF(G533="Mix",'Growth Factors'!$P$7,(IF(G533="Oil",'Growth Factors'!$G$7,'Growth Factors'!$M$7)))</f>
        <v>-5.5772089494429255E-4</v>
      </c>
      <c r="K533" s="23">
        <f>IF(G533="Mix",'Growth Factors'!$N$12,(IF(G533="Oil",'Growth Factors'!$E$12,'Growth Factors'!$K$12)))</f>
        <v>0.15067268446583987</v>
      </c>
      <c r="L533" s="23">
        <f>IF(G533="Mix",'Growth Factors'!$O$12,(IF(G533="Oil",'Growth Factors'!$F$12,'Growth Factors'!$L$12)))</f>
        <v>0.41821082914081459</v>
      </c>
      <c r="M533" s="23">
        <f>IF(G533="Mix",'Growth Factors'!$P$12,(IF(G533="Oil",'Growth Factors'!$G$12,'Growth Factors'!$M$12)))</f>
        <v>6.2059761281023675E-3</v>
      </c>
      <c r="N533" s="24" t="str">
        <f>VLOOKUP(A533,'Part 50 Counties'!$A$2:$B$34,2)</f>
        <v>No</v>
      </c>
      <c r="O533" s="25">
        <f>(IF(N533="No",0,(IF(D533="CO2",0,(VLOOKUP(F533,'Rule Reductions'!$C$2:$E$75,2,FALSE))))))</f>
        <v>0</v>
      </c>
      <c r="P533" s="25">
        <f>(IF(N533="No",0,(IF(D533="CO2",0,(VLOOKUP(F533,'Rule Reductions'!$C$2:$E$75,3,FALSE))))))</f>
        <v>0</v>
      </c>
      <c r="Q533" s="22">
        <f t="shared" si="48"/>
        <v>0.69506974707065861</v>
      </c>
      <c r="R533" s="22">
        <f t="shared" si="49"/>
        <v>0.79731352703134528</v>
      </c>
      <c r="S533" s="22">
        <f t="shared" si="50"/>
        <v>0.61847420167985256</v>
      </c>
      <c r="T533" s="22">
        <f t="shared" si="51"/>
        <v>0.71205849982359759</v>
      </c>
      <c r="U533" s="22">
        <f t="shared" si="52"/>
        <v>0.87761627530106578</v>
      </c>
      <c r="V533" s="22">
        <f t="shared" si="53"/>
        <v>0.62265970814099514</v>
      </c>
    </row>
    <row r="534" spans="1:22" x14ac:dyDescent="0.25">
      <c r="A534" s="1" t="s">
        <v>22</v>
      </c>
      <c r="B534" s="1" t="s">
        <v>16</v>
      </c>
      <c r="C534" s="1" t="s">
        <v>25</v>
      </c>
      <c r="D534" s="1" t="s">
        <v>23</v>
      </c>
      <c r="E534" s="2">
        <v>68.364939101920598</v>
      </c>
      <c r="F534" s="1" t="s">
        <v>13</v>
      </c>
      <c r="G534" s="1" t="s">
        <v>100</v>
      </c>
      <c r="H534" s="13">
        <f>IF(G534="Mix",'Growth Factors'!$N$7,(IF(G534="Oil",'Growth Factors'!$E$7,'Growth Factors'!$K$7)))</f>
        <v>0.12321919048916015</v>
      </c>
      <c r="I534" s="23">
        <f>IF(G534="Mix",'Growth Factors'!$O$7,(IF(G534="Oil",'Growth Factors'!$F$7,'Growth Factors'!$L$7)))</f>
        <v>0.28844315001838977</v>
      </c>
      <c r="J534" s="23">
        <f>IF(G534="Mix",'Growth Factors'!$P$7,(IF(G534="Oil",'Growth Factors'!$G$7,'Growth Factors'!$M$7)))</f>
        <v>-5.5772089494429255E-4</v>
      </c>
      <c r="K534" s="23">
        <f>IF(G534="Mix",'Growth Factors'!$N$12,(IF(G534="Oil",'Growth Factors'!$E$12,'Growth Factors'!$K$12)))</f>
        <v>0.15067268446583987</v>
      </c>
      <c r="L534" s="23">
        <f>IF(G534="Mix",'Growth Factors'!$O$12,(IF(G534="Oil",'Growth Factors'!$F$12,'Growth Factors'!$L$12)))</f>
        <v>0.41821082914081459</v>
      </c>
      <c r="M534" s="23">
        <f>IF(G534="Mix",'Growth Factors'!$P$12,(IF(G534="Oil",'Growth Factors'!$G$12,'Growth Factors'!$M$12)))</f>
        <v>6.2059761281023675E-3</v>
      </c>
      <c r="N534" s="24" t="str">
        <f>VLOOKUP(A534,'Part 50 Counties'!$A$2:$B$34,2)</f>
        <v>Yes</v>
      </c>
      <c r="O534" s="25">
        <f>(IF(N534="No",0,(IF(D534="CO2",0,(VLOOKUP(F534,'Rule Reductions'!$C$2:$E$75,2,FALSE))))))</f>
        <v>0.8</v>
      </c>
      <c r="P534" s="25">
        <f>(IF(N534="No",0,(IF(D534="CO2",0,(VLOOKUP(F534,'Rule Reductions'!$C$2:$E$75,3,FALSE))))))</f>
        <v>0.90578983189522233</v>
      </c>
      <c r="Q534" s="4">
        <f t="shared" si="48"/>
        <v>15.357762311179993</v>
      </c>
      <c r="R534" s="22">
        <f t="shared" si="49"/>
        <v>17.616867497458788</v>
      </c>
      <c r="S534" s="22">
        <f t="shared" si="50"/>
        <v>13.665362109380368</v>
      </c>
      <c r="T534" s="4">
        <f t="shared" si="51"/>
        <v>7.411105806331137</v>
      </c>
      <c r="U534" s="22">
        <f t="shared" si="52"/>
        <v>9.1342313520949965</v>
      </c>
      <c r="V534" s="22">
        <f t="shared" si="53"/>
        <v>6.4806430644608284</v>
      </c>
    </row>
    <row r="535" spans="1:22" x14ac:dyDescent="0.25">
      <c r="A535" s="1" t="s">
        <v>22</v>
      </c>
      <c r="B535" s="1" t="s">
        <v>16</v>
      </c>
      <c r="C535" s="1" t="s">
        <v>25</v>
      </c>
      <c r="D535" s="1" t="s">
        <v>24</v>
      </c>
      <c r="E535" s="6">
        <v>9.3303155265433109</v>
      </c>
      <c r="F535" s="1" t="s">
        <v>13</v>
      </c>
      <c r="G535" s="1" t="s">
        <v>100</v>
      </c>
      <c r="H535" s="13">
        <f>IF(G535="Mix",'Growth Factors'!$N$7,(IF(G535="Oil",'Growth Factors'!$E$7,'Growth Factors'!$K$7)))</f>
        <v>0.12321919048916015</v>
      </c>
      <c r="I535" s="23">
        <f>IF(G535="Mix",'Growth Factors'!$O$7,(IF(G535="Oil",'Growth Factors'!$F$7,'Growth Factors'!$L$7)))</f>
        <v>0.28844315001838977</v>
      </c>
      <c r="J535" s="23">
        <f>IF(G535="Mix",'Growth Factors'!$P$7,(IF(G535="Oil",'Growth Factors'!$G$7,'Growth Factors'!$M$7)))</f>
        <v>-5.5772089494429255E-4</v>
      </c>
      <c r="K535" s="23">
        <f>IF(G535="Mix",'Growth Factors'!$N$12,(IF(G535="Oil",'Growth Factors'!$E$12,'Growth Factors'!$K$12)))</f>
        <v>0.15067268446583987</v>
      </c>
      <c r="L535" s="23">
        <f>IF(G535="Mix",'Growth Factors'!$O$12,(IF(G535="Oil",'Growth Factors'!$F$12,'Growth Factors'!$L$12)))</f>
        <v>0.41821082914081459</v>
      </c>
      <c r="M535" s="23">
        <f>IF(G535="Mix",'Growth Factors'!$P$12,(IF(G535="Oil",'Growth Factors'!$G$12,'Growth Factors'!$M$12)))</f>
        <v>6.2059761281023675E-3</v>
      </c>
      <c r="N535" s="24" t="str">
        <f>VLOOKUP(A535,'Part 50 Counties'!$A$2:$B$34,2)</f>
        <v>Yes</v>
      </c>
      <c r="O535" s="25">
        <f>(IF(N535="No",0,(IF(D535="CO2",0,(VLOOKUP(F535,'Rule Reductions'!$C$2:$E$75,2,FALSE))))))</f>
        <v>0</v>
      </c>
      <c r="P535" s="25">
        <f>(IF(N535="No",0,(IF(D535="CO2",0,(VLOOKUP(F535,'Rule Reductions'!$C$2:$E$75,3,FALSE))))))</f>
        <v>0</v>
      </c>
      <c r="Q535" s="22">
        <f t="shared" si="48"/>
        <v>10.47998945273242</v>
      </c>
      <c r="R535" s="22">
        <f t="shared" si="49"/>
        <v>12.021581127684954</v>
      </c>
      <c r="S535" s="22">
        <f t="shared" si="50"/>
        <v>9.3251118146177348</v>
      </c>
      <c r="T535" s="22">
        <f t="shared" si="51"/>
        <v>10.736139213840898</v>
      </c>
      <c r="U535" s="22">
        <f t="shared" si="52"/>
        <v>13.232354519044405</v>
      </c>
      <c r="V535" s="22">
        <f t="shared" si="53"/>
        <v>9.3882192419687023</v>
      </c>
    </row>
    <row r="536" spans="1:22" x14ac:dyDescent="0.25">
      <c r="A536" s="1" t="s">
        <v>22</v>
      </c>
      <c r="B536" s="1" t="s">
        <v>45</v>
      </c>
      <c r="C536" s="1" t="s">
        <v>25</v>
      </c>
      <c r="D536" s="1" t="s">
        <v>23</v>
      </c>
      <c r="E536" s="2">
        <v>5315.2412777824002</v>
      </c>
      <c r="F536" s="1" t="s">
        <v>13</v>
      </c>
      <c r="G536" s="1" t="s">
        <v>100</v>
      </c>
      <c r="H536" s="13">
        <f>IF(G536="Mix",'Growth Factors'!$N$7,(IF(G536="Oil",'Growth Factors'!$E$7,'Growth Factors'!$K$7)))</f>
        <v>0.12321919048916015</v>
      </c>
      <c r="I536" s="23">
        <f>IF(G536="Mix",'Growth Factors'!$O$7,(IF(G536="Oil",'Growth Factors'!$F$7,'Growth Factors'!$L$7)))</f>
        <v>0.28844315001838977</v>
      </c>
      <c r="J536" s="23">
        <f>IF(G536="Mix",'Growth Factors'!$P$7,(IF(G536="Oil",'Growth Factors'!$G$7,'Growth Factors'!$M$7)))</f>
        <v>-5.5772089494429255E-4</v>
      </c>
      <c r="K536" s="23">
        <f>IF(G536="Mix",'Growth Factors'!$N$12,(IF(G536="Oil",'Growth Factors'!$E$12,'Growth Factors'!$K$12)))</f>
        <v>0.15067268446583987</v>
      </c>
      <c r="L536" s="23">
        <f>IF(G536="Mix",'Growth Factors'!$O$12,(IF(G536="Oil",'Growth Factors'!$F$12,'Growth Factors'!$L$12)))</f>
        <v>0.41821082914081459</v>
      </c>
      <c r="M536" s="23">
        <f>IF(G536="Mix",'Growth Factors'!$P$12,(IF(G536="Oil",'Growth Factors'!$G$12,'Growth Factors'!$M$12)))</f>
        <v>6.2059761281023675E-3</v>
      </c>
      <c r="N536" s="24" t="str">
        <f>VLOOKUP(A536,'Part 50 Counties'!$A$2:$B$34,2)</f>
        <v>Yes</v>
      </c>
      <c r="O536" s="25">
        <f>(IF(N536="No",0,(IF(D536="CO2",0,(VLOOKUP(F536,'Rule Reductions'!$C$2:$E$75,2,FALSE))))))</f>
        <v>0.8</v>
      </c>
      <c r="P536" s="25">
        <f>(IF(N536="No",0,(IF(D536="CO2",0,(VLOOKUP(F536,'Rule Reductions'!$C$2:$E$75,3,FALSE))))))</f>
        <v>0.90578983189522233</v>
      </c>
      <c r="Q536" s="4">
        <f t="shared" si="48"/>
        <v>1194.0362010570632</v>
      </c>
      <c r="R536" s="22">
        <f t="shared" si="49"/>
        <v>1369.6772430107449</v>
      </c>
      <c r="S536" s="22">
        <f t="shared" si="50"/>
        <v>1062.455371332022</v>
      </c>
      <c r="T536" s="4">
        <f t="shared" si="51"/>
        <v>576.19908703637577</v>
      </c>
      <c r="U536" s="22">
        <f t="shared" si="52"/>
        <v>710.16875259829669</v>
      </c>
      <c r="V536" s="22">
        <f t="shared" si="53"/>
        <v>503.85741544277511</v>
      </c>
    </row>
    <row r="537" spans="1:22" x14ac:dyDescent="0.25">
      <c r="A537" s="1" t="s">
        <v>22</v>
      </c>
      <c r="B537" s="1" t="s">
        <v>45</v>
      </c>
      <c r="C537" s="1" t="s">
        <v>25</v>
      </c>
      <c r="D537" s="1" t="s">
        <v>24</v>
      </c>
      <c r="E537" s="2">
        <v>851.73937811379699</v>
      </c>
      <c r="F537" s="1" t="s">
        <v>13</v>
      </c>
      <c r="G537" s="1" t="s">
        <v>100</v>
      </c>
      <c r="H537" s="13">
        <f>IF(G537="Mix",'Growth Factors'!$N$7,(IF(G537="Oil",'Growth Factors'!$E$7,'Growth Factors'!$K$7)))</f>
        <v>0.12321919048916015</v>
      </c>
      <c r="I537" s="23">
        <f>IF(G537="Mix",'Growth Factors'!$O$7,(IF(G537="Oil",'Growth Factors'!$F$7,'Growth Factors'!$L$7)))</f>
        <v>0.28844315001838977</v>
      </c>
      <c r="J537" s="23">
        <f>IF(G537="Mix",'Growth Factors'!$P$7,(IF(G537="Oil",'Growth Factors'!$G$7,'Growth Factors'!$M$7)))</f>
        <v>-5.5772089494429255E-4</v>
      </c>
      <c r="K537" s="23">
        <f>IF(G537="Mix",'Growth Factors'!$N$12,(IF(G537="Oil",'Growth Factors'!$E$12,'Growth Factors'!$K$12)))</f>
        <v>0.15067268446583987</v>
      </c>
      <c r="L537" s="23">
        <f>IF(G537="Mix",'Growth Factors'!$O$12,(IF(G537="Oil",'Growth Factors'!$F$12,'Growth Factors'!$L$12)))</f>
        <v>0.41821082914081459</v>
      </c>
      <c r="M537" s="23">
        <f>IF(G537="Mix",'Growth Factors'!$P$12,(IF(G537="Oil",'Growth Factors'!$G$12,'Growth Factors'!$M$12)))</f>
        <v>6.2059761281023675E-3</v>
      </c>
      <c r="N537" s="24" t="str">
        <f>VLOOKUP(A537,'Part 50 Counties'!$A$2:$B$34,2)</f>
        <v>Yes</v>
      </c>
      <c r="O537" s="25">
        <f>(IF(N537="No",0,(IF(D537="CO2",0,(VLOOKUP(F537,'Rule Reductions'!$C$2:$E$75,2,FALSE))))))</f>
        <v>0</v>
      </c>
      <c r="P537" s="25">
        <f>(IF(N537="No",0,(IF(D537="CO2",0,(VLOOKUP(F537,'Rule Reductions'!$C$2:$E$75,3,FALSE))))))</f>
        <v>0</v>
      </c>
      <c r="Q537" s="22">
        <f t="shared" si="48"/>
        <v>956.69001479271981</v>
      </c>
      <c r="R537" s="22">
        <f t="shared" si="49"/>
        <v>1097.4177673316449</v>
      </c>
      <c r="S537" s="22">
        <f t="shared" si="50"/>
        <v>851.26434526557603</v>
      </c>
      <c r="T537" s="22">
        <f t="shared" si="51"/>
        <v>980.07323667946787</v>
      </c>
      <c r="U537" s="22">
        <f t="shared" si="52"/>
        <v>1207.9460096466498</v>
      </c>
      <c r="V537" s="22">
        <f t="shared" si="53"/>
        <v>857.02525236173597</v>
      </c>
    </row>
    <row r="538" spans="1:22" x14ac:dyDescent="0.25">
      <c r="A538" s="1" t="s">
        <v>44</v>
      </c>
      <c r="B538" s="1" t="s">
        <v>16</v>
      </c>
      <c r="C538" s="1" t="s">
        <v>25</v>
      </c>
      <c r="D538" s="1" t="s">
        <v>23</v>
      </c>
      <c r="E538" s="4">
        <v>0.87416895400178996</v>
      </c>
      <c r="F538" s="1" t="s">
        <v>13</v>
      </c>
      <c r="G538" s="1" t="s">
        <v>100</v>
      </c>
      <c r="H538" s="13">
        <f>IF(G538="Mix",'Growth Factors'!$N$7,(IF(G538="Oil",'Growth Factors'!$E$7,'Growth Factors'!$K$7)))</f>
        <v>0.12321919048916015</v>
      </c>
      <c r="I538" s="23">
        <f>IF(G538="Mix",'Growth Factors'!$O$7,(IF(G538="Oil",'Growth Factors'!$F$7,'Growth Factors'!$L$7)))</f>
        <v>0.28844315001838977</v>
      </c>
      <c r="J538" s="23">
        <f>IF(G538="Mix",'Growth Factors'!$P$7,(IF(G538="Oil",'Growth Factors'!$G$7,'Growth Factors'!$M$7)))</f>
        <v>-5.5772089494429255E-4</v>
      </c>
      <c r="K538" s="23">
        <f>IF(G538="Mix",'Growth Factors'!$N$12,(IF(G538="Oil",'Growth Factors'!$E$12,'Growth Factors'!$K$12)))</f>
        <v>0.15067268446583987</v>
      </c>
      <c r="L538" s="23">
        <f>IF(G538="Mix",'Growth Factors'!$O$12,(IF(G538="Oil",'Growth Factors'!$F$12,'Growth Factors'!$L$12)))</f>
        <v>0.41821082914081459</v>
      </c>
      <c r="M538" s="23">
        <f>IF(G538="Mix",'Growth Factors'!$P$12,(IF(G538="Oil",'Growth Factors'!$G$12,'Growth Factors'!$M$12)))</f>
        <v>6.2059761281023675E-3</v>
      </c>
      <c r="N538" s="24" t="str">
        <f>VLOOKUP(A538,'Part 50 Counties'!$A$2:$B$34,2)</f>
        <v>Yes</v>
      </c>
      <c r="O538" s="25">
        <f>(IF(N538="No",0,(IF(D538="CO2",0,(VLOOKUP(F538,'Rule Reductions'!$C$2:$E$75,2,FALSE))))))</f>
        <v>0.8</v>
      </c>
      <c r="P538" s="25">
        <f>(IF(N538="No",0,(IF(D538="CO2",0,(VLOOKUP(F538,'Rule Reductions'!$C$2:$E$75,3,FALSE))))))</f>
        <v>0.90578983189522233</v>
      </c>
      <c r="Q538" s="4">
        <f t="shared" si="48"/>
        <v>0.19637666897292924</v>
      </c>
      <c r="R538" s="22">
        <f t="shared" si="49"/>
        <v>0.22526340014846938</v>
      </c>
      <c r="S538" s="22">
        <f t="shared" si="50"/>
        <v>0.17473628234208627</v>
      </c>
      <c r="T538" s="4">
        <f t="shared" si="51"/>
        <v>9.4764344060317876E-2</v>
      </c>
      <c r="U538" s="22">
        <f t="shared" si="52"/>
        <v>0.11679760958708901</v>
      </c>
      <c r="V538" s="22">
        <f t="shared" si="53"/>
        <v>8.2866701021599001E-2</v>
      </c>
    </row>
    <row r="539" spans="1:22" x14ac:dyDescent="0.25">
      <c r="A539" s="1" t="s">
        <v>44</v>
      </c>
      <c r="B539" s="1" t="s">
        <v>16</v>
      </c>
      <c r="C539" s="1" t="s">
        <v>25</v>
      </c>
      <c r="D539" s="1" t="s">
        <v>24</v>
      </c>
      <c r="E539" s="4">
        <v>0.124905623797889</v>
      </c>
      <c r="F539" s="1" t="s">
        <v>13</v>
      </c>
      <c r="G539" s="1" t="s">
        <v>100</v>
      </c>
      <c r="H539" s="13">
        <f>IF(G539="Mix",'Growth Factors'!$N$7,(IF(G539="Oil",'Growth Factors'!$E$7,'Growth Factors'!$K$7)))</f>
        <v>0.12321919048916015</v>
      </c>
      <c r="I539" s="23">
        <f>IF(G539="Mix",'Growth Factors'!$O$7,(IF(G539="Oil",'Growth Factors'!$F$7,'Growth Factors'!$L$7)))</f>
        <v>0.28844315001838977</v>
      </c>
      <c r="J539" s="23">
        <f>IF(G539="Mix",'Growth Factors'!$P$7,(IF(G539="Oil",'Growth Factors'!$G$7,'Growth Factors'!$M$7)))</f>
        <v>-5.5772089494429255E-4</v>
      </c>
      <c r="K539" s="23">
        <f>IF(G539="Mix",'Growth Factors'!$N$12,(IF(G539="Oil",'Growth Factors'!$E$12,'Growth Factors'!$K$12)))</f>
        <v>0.15067268446583987</v>
      </c>
      <c r="L539" s="23">
        <f>IF(G539="Mix",'Growth Factors'!$O$12,(IF(G539="Oil",'Growth Factors'!$F$12,'Growth Factors'!$L$12)))</f>
        <v>0.41821082914081459</v>
      </c>
      <c r="M539" s="23">
        <f>IF(G539="Mix",'Growth Factors'!$P$12,(IF(G539="Oil",'Growth Factors'!$G$12,'Growth Factors'!$M$12)))</f>
        <v>6.2059761281023675E-3</v>
      </c>
      <c r="N539" s="24" t="str">
        <f>VLOOKUP(A539,'Part 50 Counties'!$A$2:$B$34,2)</f>
        <v>Yes</v>
      </c>
      <c r="O539" s="25">
        <f>(IF(N539="No",0,(IF(D539="CO2",0,(VLOOKUP(F539,'Rule Reductions'!$C$2:$E$75,2,FALSE))))))</f>
        <v>0</v>
      </c>
      <c r="P539" s="25">
        <f>(IF(N539="No",0,(IF(D539="CO2",0,(VLOOKUP(F539,'Rule Reductions'!$C$2:$E$75,3,FALSE))))))</f>
        <v>0</v>
      </c>
      <c r="Q539" s="22">
        <f t="shared" si="48"/>
        <v>0.14029639364980848</v>
      </c>
      <c r="R539" s="22">
        <f t="shared" si="49"/>
        <v>0.16093379538116404</v>
      </c>
      <c r="S539" s="22">
        <f t="shared" si="50"/>
        <v>0.12483596132160087</v>
      </c>
      <c r="T539" s="22">
        <f t="shared" si="51"/>
        <v>0.14372548944039723</v>
      </c>
      <c r="U539" s="22">
        <f t="shared" si="52"/>
        <v>0.17714250829075481</v>
      </c>
      <c r="V539" s="22">
        <f t="shared" si="53"/>
        <v>0.12568078511744443</v>
      </c>
    </row>
    <row r="540" spans="1:22" x14ac:dyDescent="0.25">
      <c r="A540" s="1" t="s">
        <v>44</v>
      </c>
      <c r="B540" s="1" t="s">
        <v>45</v>
      </c>
      <c r="C540" s="1" t="s">
        <v>25</v>
      </c>
      <c r="D540" s="1" t="s">
        <v>23</v>
      </c>
      <c r="E540" s="2">
        <v>131.10582648251699</v>
      </c>
      <c r="F540" s="1" t="s">
        <v>13</v>
      </c>
      <c r="G540" s="1" t="s">
        <v>100</v>
      </c>
      <c r="H540" s="13">
        <f>IF(G540="Mix",'Growth Factors'!$N$7,(IF(G540="Oil",'Growth Factors'!$E$7,'Growth Factors'!$K$7)))</f>
        <v>0.12321919048916015</v>
      </c>
      <c r="I540" s="23">
        <f>IF(G540="Mix",'Growth Factors'!$O$7,(IF(G540="Oil",'Growth Factors'!$F$7,'Growth Factors'!$L$7)))</f>
        <v>0.28844315001838977</v>
      </c>
      <c r="J540" s="23">
        <f>IF(G540="Mix",'Growth Factors'!$P$7,(IF(G540="Oil",'Growth Factors'!$G$7,'Growth Factors'!$M$7)))</f>
        <v>-5.5772089494429255E-4</v>
      </c>
      <c r="K540" s="23">
        <f>IF(G540="Mix",'Growth Factors'!$N$12,(IF(G540="Oil",'Growth Factors'!$E$12,'Growth Factors'!$K$12)))</f>
        <v>0.15067268446583987</v>
      </c>
      <c r="L540" s="23">
        <f>IF(G540="Mix",'Growth Factors'!$O$12,(IF(G540="Oil",'Growth Factors'!$F$12,'Growth Factors'!$L$12)))</f>
        <v>0.41821082914081459</v>
      </c>
      <c r="M540" s="23">
        <f>IF(G540="Mix",'Growth Factors'!$P$12,(IF(G540="Oil",'Growth Factors'!$G$12,'Growth Factors'!$M$12)))</f>
        <v>6.2059761281023675E-3</v>
      </c>
      <c r="N540" s="24" t="str">
        <f>VLOOKUP(A540,'Part 50 Counties'!$A$2:$B$34,2)</f>
        <v>Yes</v>
      </c>
      <c r="O540" s="25">
        <f>(IF(N540="No",0,(IF(D540="CO2",0,(VLOOKUP(F540,'Rule Reductions'!$C$2:$E$75,2,FALSE))))))</f>
        <v>0.8</v>
      </c>
      <c r="P540" s="25">
        <f>(IF(N540="No",0,(IF(D540="CO2",0,(VLOOKUP(F540,'Rule Reductions'!$C$2:$E$75,3,FALSE))))))</f>
        <v>0.90578983189522233</v>
      </c>
      <c r="Q540" s="4">
        <f t="shared" si="48"/>
        <v>29.452116058020998</v>
      </c>
      <c r="R540" s="22">
        <f t="shared" si="49"/>
        <v>33.784480811779716</v>
      </c>
      <c r="S540" s="22">
        <f t="shared" si="50"/>
        <v>26.206541204727746</v>
      </c>
      <c r="T540" s="4">
        <f t="shared" si="51"/>
        <v>14.212535908791992</v>
      </c>
      <c r="U540" s="22">
        <f t="shared" si="52"/>
        <v>17.517033825095442</v>
      </c>
      <c r="V540" s="22">
        <f t="shared" si="53"/>
        <v>12.428155078696751</v>
      </c>
    </row>
    <row r="541" spans="1:22" x14ac:dyDescent="0.25">
      <c r="A541" s="1" t="s">
        <v>44</v>
      </c>
      <c r="B541" s="1" t="s">
        <v>45</v>
      </c>
      <c r="C541" s="1" t="s">
        <v>25</v>
      </c>
      <c r="D541" s="1" t="s">
        <v>24</v>
      </c>
      <c r="E541" s="2">
        <v>51.377567070956601</v>
      </c>
      <c r="F541" s="1" t="s">
        <v>13</v>
      </c>
      <c r="G541" s="1" t="s">
        <v>100</v>
      </c>
      <c r="H541" s="13">
        <f>IF(G541="Mix",'Growth Factors'!$N$7,(IF(G541="Oil",'Growth Factors'!$E$7,'Growth Factors'!$K$7)))</f>
        <v>0.12321919048916015</v>
      </c>
      <c r="I541" s="23">
        <f>IF(G541="Mix",'Growth Factors'!$O$7,(IF(G541="Oil",'Growth Factors'!$F$7,'Growth Factors'!$L$7)))</f>
        <v>0.28844315001838977</v>
      </c>
      <c r="J541" s="23">
        <f>IF(G541="Mix",'Growth Factors'!$P$7,(IF(G541="Oil",'Growth Factors'!$G$7,'Growth Factors'!$M$7)))</f>
        <v>-5.5772089494429255E-4</v>
      </c>
      <c r="K541" s="23">
        <f>IF(G541="Mix",'Growth Factors'!$N$12,(IF(G541="Oil",'Growth Factors'!$E$12,'Growth Factors'!$K$12)))</f>
        <v>0.15067268446583987</v>
      </c>
      <c r="L541" s="23">
        <f>IF(G541="Mix",'Growth Factors'!$O$12,(IF(G541="Oil",'Growth Factors'!$F$12,'Growth Factors'!$L$12)))</f>
        <v>0.41821082914081459</v>
      </c>
      <c r="M541" s="23">
        <f>IF(G541="Mix",'Growth Factors'!$P$12,(IF(G541="Oil",'Growth Factors'!$G$12,'Growth Factors'!$M$12)))</f>
        <v>6.2059761281023675E-3</v>
      </c>
      <c r="N541" s="24" t="str">
        <f>VLOOKUP(A541,'Part 50 Counties'!$A$2:$B$34,2)</f>
        <v>Yes</v>
      </c>
      <c r="O541" s="25">
        <f>(IF(N541="No",0,(IF(D541="CO2",0,(VLOOKUP(F541,'Rule Reductions'!$C$2:$E$75,2,FALSE))))))</f>
        <v>0</v>
      </c>
      <c r="P541" s="25">
        <f>(IF(N541="No",0,(IF(D541="CO2",0,(VLOOKUP(F541,'Rule Reductions'!$C$2:$E$75,3,FALSE))))))</f>
        <v>0</v>
      </c>
      <c r="Q541" s="22">
        <f t="shared" si="48"/>
        <v>57.708269294742408</v>
      </c>
      <c r="R541" s="22">
        <f t="shared" si="49"/>
        <v>66.19707435718442</v>
      </c>
      <c r="S541" s="22">
        <f t="shared" si="50"/>
        <v>51.348912728269724</v>
      </c>
      <c r="T541" s="22">
        <f t="shared" si="51"/>
        <v>59.118763022861373</v>
      </c>
      <c r="U541" s="22">
        <f t="shared" si="52"/>
        <v>72.864221994939172</v>
      </c>
      <c r="V541" s="22">
        <f t="shared" si="53"/>
        <v>51.696415025718935</v>
      </c>
    </row>
    <row r="542" spans="1:22" x14ac:dyDescent="0.25">
      <c r="A542" s="1" t="s">
        <v>49</v>
      </c>
      <c r="B542" s="1" t="s">
        <v>45</v>
      </c>
      <c r="C542" s="1" t="s">
        <v>25</v>
      </c>
      <c r="D542" s="1" t="s">
        <v>23</v>
      </c>
      <c r="E542" s="2">
        <v>152.0233465229</v>
      </c>
      <c r="F542" s="1" t="s">
        <v>13</v>
      </c>
      <c r="G542" s="1" t="s">
        <v>100</v>
      </c>
      <c r="H542" s="13">
        <f>IF(G542="Mix",'Growth Factors'!$N$7,(IF(G542="Oil",'Growth Factors'!$E$7,'Growth Factors'!$K$7)))</f>
        <v>0.12321919048916015</v>
      </c>
      <c r="I542" s="23">
        <f>IF(G542="Mix",'Growth Factors'!$O$7,(IF(G542="Oil",'Growth Factors'!$F$7,'Growth Factors'!$L$7)))</f>
        <v>0.28844315001838977</v>
      </c>
      <c r="J542" s="23">
        <f>IF(G542="Mix",'Growth Factors'!$P$7,(IF(G542="Oil",'Growth Factors'!$G$7,'Growth Factors'!$M$7)))</f>
        <v>-5.5772089494429255E-4</v>
      </c>
      <c r="K542" s="23">
        <f>IF(G542="Mix",'Growth Factors'!$N$12,(IF(G542="Oil",'Growth Factors'!$E$12,'Growth Factors'!$K$12)))</f>
        <v>0.15067268446583987</v>
      </c>
      <c r="L542" s="23">
        <f>IF(G542="Mix",'Growth Factors'!$O$12,(IF(G542="Oil",'Growth Factors'!$F$12,'Growth Factors'!$L$12)))</f>
        <v>0.41821082914081459</v>
      </c>
      <c r="M542" s="23">
        <f>IF(G542="Mix",'Growth Factors'!$P$12,(IF(G542="Oil",'Growth Factors'!$G$12,'Growth Factors'!$M$12)))</f>
        <v>6.2059761281023675E-3</v>
      </c>
      <c r="N542" s="24" t="str">
        <f>VLOOKUP(A542,'Part 50 Counties'!$A$2:$B$34,2)</f>
        <v>No</v>
      </c>
      <c r="O542" s="25">
        <f>(IF(N542="No",0,(IF(D542="CO2",0,(VLOOKUP(F542,'Rule Reductions'!$C$2:$E$75,2,FALSE))))))</f>
        <v>0</v>
      </c>
      <c r="P542" s="25">
        <f>(IF(N542="No",0,(IF(D542="CO2",0,(VLOOKUP(F542,'Rule Reductions'!$C$2:$E$75,3,FALSE))))))</f>
        <v>0</v>
      </c>
      <c r="Q542" s="4">
        <f t="shared" si="48"/>
        <v>170.75554021690482</v>
      </c>
      <c r="R542" s="22">
        <f t="shared" si="49"/>
        <v>195.87343947030249</v>
      </c>
      <c r="S542" s="22">
        <f t="shared" si="50"/>
        <v>151.93855992602482</v>
      </c>
      <c r="T542" s="4">
        <f t="shared" si="51"/>
        <v>174.92911224498596</v>
      </c>
      <c r="U542" s="22">
        <f t="shared" si="52"/>
        <v>215.6011563210034</v>
      </c>
      <c r="V542" s="22">
        <f t="shared" si="53"/>
        <v>152.96679978233536</v>
      </c>
    </row>
    <row r="543" spans="1:22" x14ac:dyDescent="0.25">
      <c r="A543" s="1" t="s">
        <v>49</v>
      </c>
      <c r="B543" s="1" t="s">
        <v>45</v>
      </c>
      <c r="C543" s="1" t="s">
        <v>25</v>
      </c>
      <c r="D543" s="1" t="s">
        <v>24</v>
      </c>
      <c r="E543" s="2">
        <v>145.80950984271399</v>
      </c>
      <c r="F543" s="1" t="s">
        <v>13</v>
      </c>
      <c r="G543" s="1" t="s">
        <v>100</v>
      </c>
      <c r="H543" s="13">
        <f>IF(G543="Mix",'Growth Factors'!$N$7,(IF(G543="Oil",'Growth Factors'!$E$7,'Growth Factors'!$K$7)))</f>
        <v>0.12321919048916015</v>
      </c>
      <c r="I543" s="23">
        <f>IF(G543="Mix",'Growth Factors'!$O$7,(IF(G543="Oil",'Growth Factors'!$F$7,'Growth Factors'!$L$7)))</f>
        <v>0.28844315001838977</v>
      </c>
      <c r="J543" s="23">
        <f>IF(G543="Mix",'Growth Factors'!$P$7,(IF(G543="Oil",'Growth Factors'!$G$7,'Growth Factors'!$M$7)))</f>
        <v>-5.5772089494429255E-4</v>
      </c>
      <c r="K543" s="23">
        <f>IF(G543="Mix",'Growth Factors'!$N$12,(IF(G543="Oil",'Growth Factors'!$E$12,'Growth Factors'!$K$12)))</f>
        <v>0.15067268446583987</v>
      </c>
      <c r="L543" s="23">
        <f>IF(G543="Mix",'Growth Factors'!$O$12,(IF(G543="Oil",'Growth Factors'!$F$12,'Growth Factors'!$L$12)))</f>
        <v>0.41821082914081459</v>
      </c>
      <c r="M543" s="23">
        <f>IF(G543="Mix",'Growth Factors'!$P$12,(IF(G543="Oil",'Growth Factors'!$G$12,'Growth Factors'!$M$12)))</f>
        <v>6.2059761281023675E-3</v>
      </c>
      <c r="N543" s="24" t="str">
        <f>VLOOKUP(A543,'Part 50 Counties'!$A$2:$B$34,2)</f>
        <v>No</v>
      </c>
      <c r="O543" s="25">
        <f>(IF(N543="No",0,(IF(D543="CO2",0,(VLOOKUP(F543,'Rule Reductions'!$C$2:$E$75,2,FALSE))))))</f>
        <v>0</v>
      </c>
      <c r="P543" s="25">
        <f>(IF(N543="No",0,(IF(D543="CO2",0,(VLOOKUP(F543,'Rule Reductions'!$C$2:$E$75,3,FALSE))))))</f>
        <v>0</v>
      </c>
      <c r="Q543" s="22">
        <f t="shared" si="48"/>
        <v>163.77603961115446</v>
      </c>
      <c r="R543" s="22">
        <f t="shared" si="49"/>
        <v>187.86726416438381</v>
      </c>
      <c r="S543" s="22">
        <f t="shared" si="50"/>
        <v>145.72818883239313</v>
      </c>
      <c r="T543" s="22">
        <f t="shared" si="51"/>
        <v>167.77902011136402</v>
      </c>
      <c r="U543" s="22">
        <f t="shared" si="52"/>
        <v>206.78862585065119</v>
      </c>
      <c r="V543" s="22">
        <f t="shared" si="53"/>
        <v>146.71440018004819</v>
      </c>
    </row>
    <row r="544" spans="1:22" x14ac:dyDescent="0.25">
      <c r="A544" s="1" t="s">
        <v>40</v>
      </c>
      <c r="B544" s="1" t="s">
        <v>83</v>
      </c>
      <c r="C544" s="1" t="s">
        <v>15</v>
      </c>
      <c r="D544" s="1" t="s">
        <v>23</v>
      </c>
      <c r="E544" s="2">
        <v>219</v>
      </c>
      <c r="F544" s="1" t="s">
        <v>15</v>
      </c>
      <c r="G544" s="1" t="s">
        <v>101</v>
      </c>
      <c r="H544" s="13">
        <f>IF(G544="Mix",'Growth Factors'!$N$7,(IF(G544="Oil",'Growth Factors'!$E$7,'Growth Factors'!$K$7)))</f>
        <v>8.9570562775409979E-2</v>
      </c>
      <c r="I544" s="23">
        <f>IF(G544="Mix",'Growth Factors'!$O$7,(IF(G544="Oil",'Growth Factors'!$F$7,'Growth Factors'!$L$7)))</f>
        <v>0.14741463403243865</v>
      </c>
      <c r="J544" s="23">
        <f>IF(G544="Mix",'Growth Factors'!$P$7,(IF(G544="Oil",'Growth Factors'!$G$7,'Growth Factors'!$M$7)))</f>
        <v>-9.7846340250338504E-3</v>
      </c>
      <c r="K544" s="23">
        <f>IF(G544="Mix",'Growth Factors'!$N$12,(IF(G544="Oil",'Growth Factors'!$E$12,'Growth Factors'!$K$12)))</f>
        <v>0.12354040091572198</v>
      </c>
      <c r="L544" s="23">
        <f>IF(G544="Mix",'Growth Factors'!$O$12,(IF(G544="Oil",'Growth Factors'!$F$12,'Growth Factors'!$L$12)))</f>
        <v>0.23183776999580308</v>
      </c>
      <c r="M544" s="23">
        <f>IF(G544="Mix",'Growth Factors'!$P$12,(IF(G544="Oil",'Growth Factors'!$G$12,'Growth Factors'!$M$12)))</f>
        <v>2.7241294693957304E-2</v>
      </c>
      <c r="N544" s="24" t="str">
        <f>VLOOKUP(A544,'Part 50 Counties'!$A$2:$B$34,2)</f>
        <v>Yes</v>
      </c>
      <c r="O544" s="25">
        <f>(IF(N544="No",0,(IF(D544="CO2",0,(VLOOKUP(F544,'Rule Reductions'!$C$2:$E$75,2,FALSE))))))</f>
        <v>0</v>
      </c>
      <c r="P544" s="25">
        <f>(IF(N544="No",0,(IF(D544="CO2",0,(VLOOKUP(F544,'Rule Reductions'!$C$2:$E$75,3,FALSE))))))</f>
        <v>0</v>
      </c>
      <c r="Q544" s="22">
        <f t="shared" si="48"/>
        <v>238.61595324781479</v>
      </c>
      <c r="R544" s="22">
        <f t="shared" si="49"/>
        <v>251.28380485310407</v>
      </c>
      <c r="S544" s="22">
        <f t="shared" si="50"/>
        <v>216.85716514851759</v>
      </c>
      <c r="T544" s="22">
        <f t="shared" si="51"/>
        <v>246.0553478005431</v>
      </c>
      <c r="U544" s="22">
        <f t="shared" si="52"/>
        <v>269.77247162908088</v>
      </c>
      <c r="V544" s="22">
        <f t="shared" si="53"/>
        <v>224.96584353797664</v>
      </c>
    </row>
    <row r="545" spans="1:22" x14ac:dyDescent="0.25">
      <c r="A545" s="1" t="s">
        <v>40</v>
      </c>
      <c r="B545" s="1" t="s">
        <v>83</v>
      </c>
      <c r="C545" s="1" t="s">
        <v>15</v>
      </c>
      <c r="D545" s="1" t="s">
        <v>24</v>
      </c>
      <c r="E545" s="6">
        <v>6.4</v>
      </c>
      <c r="F545" s="1" t="s">
        <v>15</v>
      </c>
      <c r="G545" s="1" t="s">
        <v>101</v>
      </c>
      <c r="H545" s="13">
        <f>IF(G545="Mix",'Growth Factors'!$N$7,(IF(G545="Oil",'Growth Factors'!$E$7,'Growth Factors'!$K$7)))</f>
        <v>8.9570562775409979E-2</v>
      </c>
      <c r="I545" s="23">
        <f>IF(G545="Mix",'Growth Factors'!$O$7,(IF(G545="Oil",'Growth Factors'!$F$7,'Growth Factors'!$L$7)))</f>
        <v>0.14741463403243865</v>
      </c>
      <c r="J545" s="23">
        <f>IF(G545="Mix",'Growth Factors'!$P$7,(IF(G545="Oil",'Growth Factors'!$G$7,'Growth Factors'!$M$7)))</f>
        <v>-9.7846340250338504E-3</v>
      </c>
      <c r="K545" s="23">
        <f>IF(G545="Mix",'Growth Factors'!$N$12,(IF(G545="Oil",'Growth Factors'!$E$12,'Growth Factors'!$K$12)))</f>
        <v>0.12354040091572198</v>
      </c>
      <c r="L545" s="23">
        <f>IF(G545="Mix",'Growth Factors'!$O$12,(IF(G545="Oil",'Growth Factors'!$F$12,'Growth Factors'!$L$12)))</f>
        <v>0.23183776999580308</v>
      </c>
      <c r="M545" s="23">
        <f>IF(G545="Mix",'Growth Factors'!$P$12,(IF(G545="Oil",'Growth Factors'!$G$12,'Growth Factors'!$M$12)))</f>
        <v>2.7241294693957304E-2</v>
      </c>
      <c r="N545" s="24" t="str">
        <f>VLOOKUP(A545,'Part 50 Counties'!$A$2:$B$34,2)</f>
        <v>Yes</v>
      </c>
      <c r="O545" s="25">
        <f>(IF(N545="No",0,(IF(D545="CO2",0,(VLOOKUP(F545,'Rule Reductions'!$C$2:$E$75,2,FALSE))))))</f>
        <v>0</v>
      </c>
      <c r="P545" s="25">
        <f>(IF(N545="No",0,(IF(D545="CO2",0,(VLOOKUP(F545,'Rule Reductions'!$C$2:$E$75,3,FALSE))))))</f>
        <v>0</v>
      </c>
      <c r="Q545" s="22">
        <f t="shared" si="48"/>
        <v>6.973251601762624</v>
      </c>
      <c r="R545" s="22">
        <f t="shared" si="49"/>
        <v>7.3434536578076077</v>
      </c>
      <c r="S545" s="22">
        <f t="shared" si="50"/>
        <v>6.3373783422397842</v>
      </c>
      <c r="T545" s="22">
        <f t="shared" si="51"/>
        <v>7.1906585658606206</v>
      </c>
      <c r="U545" s="22">
        <f t="shared" si="52"/>
        <v>7.8837617279731411</v>
      </c>
      <c r="V545" s="22">
        <f t="shared" si="53"/>
        <v>6.5743442860413275</v>
      </c>
    </row>
    <row r="546" spans="1:22" x14ac:dyDescent="0.25">
      <c r="A546" s="1" t="s">
        <v>41</v>
      </c>
      <c r="B546" s="1" t="s">
        <v>83</v>
      </c>
      <c r="C546" s="1" t="s">
        <v>15</v>
      </c>
      <c r="D546" s="1" t="s">
        <v>23</v>
      </c>
      <c r="E546" s="2">
        <v>219</v>
      </c>
      <c r="F546" s="1" t="s">
        <v>15</v>
      </c>
      <c r="G546" s="1" t="s">
        <v>101</v>
      </c>
      <c r="H546" s="13">
        <f>IF(G546="Mix",'Growth Factors'!$N$7,(IF(G546="Oil",'Growth Factors'!$E$7,'Growth Factors'!$K$7)))</f>
        <v>8.9570562775409979E-2</v>
      </c>
      <c r="I546" s="23">
        <f>IF(G546="Mix",'Growth Factors'!$O$7,(IF(G546="Oil",'Growth Factors'!$F$7,'Growth Factors'!$L$7)))</f>
        <v>0.14741463403243865</v>
      </c>
      <c r="J546" s="23">
        <f>IF(G546="Mix",'Growth Factors'!$P$7,(IF(G546="Oil",'Growth Factors'!$G$7,'Growth Factors'!$M$7)))</f>
        <v>-9.7846340250338504E-3</v>
      </c>
      <c r="K546" s="23">
        <f>IF(G546="Mix",'Growth Factors'!$N$12,(IF(G546="Oil",'Growth Factors'!$E$12,'Growth Factors'!$K$12)))</f>
        <v>0.12354040091572198</v>
      </c>
      <c r="L546" s="23">
        <f>IF(G546="Mix",'Growth Factors'!$O$12,(IF(G546="Oil",'Growth Factors'!$F$12,'Growth Factors'!$L$12)))</f>
        <v>0.23183776999580308</v>
      </c>
      <c r="M546" s="23">
        <f>IF(G546="Mix",'Growth Factors'!$P$12,(IF(G546="Oil",'Growth Factors'!$G$12,'Growth Factors'!$M$12)))</f>
        <v>2.7241294693957304E-2</v>
      </c>
      <c r="N546" s="24" t="str">
        <f>VLOOKUP(A546,'Part 50 Counties'!$A$2:$B$34,2)</f>
        <v>Yes</v>
      </c>
      <c r="O546" s="25">
        <f>(IF(N546="No",0,(IF(D546="CO2",0,(VLOOKUP(F546,'Rule Reductions'!$C$2:$E$75,2,FALSE))))))</f>
        <v>0</v>
      </c>
      <c r="P546" s="25">
        <f>(IF(N546="No",0,(IF(D546="CO2",0,(VLOOKUP(F546,'Rule Reductions'!$C$2:$E$75,3,FALSE))))))</f>
        <v>0</v>
      </c>
      <c r="Q546" s="22">
        <f t="shared" si="48"/>
        <v>238.61595324781479</v>
      </c>
      <c r="R546" s="22">
        <f t="shared" si="49"/>
        <v>251.28380485310407</v>
      </c>
      <c r="S546" s="22">
        <f t="shared" si="50"/>
        <v>216.85716514851759</v>
      </c>
      <c r="T546" s="22">
        <f t="shared" si="51"/>
        <v>246.0553478005431</v>
      </c>
      <c r="U546" s="22">
        <f t="shared" si="52"/>
        <v>269.77247162908088</v>
      </c>
      <c r="V546" s="22">
        <f t="shared" si="53"/>
        <v>224.96584353797664</v>
      </c>
    </row>
    <row r="547" spans="1:22" x14ac:dyDescent="0.25">
      <c r="A547" s="1" t="s">
        <v>41</v>
      </c>
      <c r="B547" s="1" t="s">
        <v>83</v>
      </c>
      <c r="C547" s="1" t="s">
        <v>15</v>
      </c>
      <c r="D547" s="1" t="s">
        <v>24</v>
      </c>
      <c r="E547" s="6">
        <v>6.4</v>
      </c>
      <c r="F547" s="1" t="s">
        <v>15</v>
      </c>
      <c r="G547" s="1" t="s">
        <v>101</v>
      </c>
      <c r="H547" s="13">
        <f>IF(G547="Mix",'Growth Factors'!$N$7,(IF(G547="Oil",'Growth Factors'!$E$7,'Growth Factors'!$K$7)))</f>
        <v>8.9570562775409979E-2</v>
      </c>
      <c r="I547" s="23">
        <f>IF(G547="Mix",'Growth Factors'!$O$7,(IF(G547="Oil",'Growth Factors'!$F$7,'Growth Factors'!$L$7)))</f>
        <v>0.14741463403243865</v>
      </c>
      <c r="J547" s="23">
        <f>IF(G547="Mix",'Growth Factors'!$P$7,(IF(G547="Oil",'Growth Factors'!$G$7,'Growth Factors'!$M$7)))</f>
        <v>-9.7846340250338504E-3</v>
      </c>
      <c r="K547" s="23">
        <f>IF(G547="Mix",'Growth Factors'!$N$12,(IF(G547="Oil",'Growth Factors'!$E$12,'Growth Factors'!$K$12)))</f>
        <v>0.12354040091572198</v>
      </c>
      <c r="L547" s="23">
        <f>IF(G547="Mix",'Growth Factors'!$O$12,(IF(G547="Oil",'Growth Factors'!$F$12,'Growth Factors'!$L$12)))</f>
        <v>0.23183776999580308</v>
      </c>
      <c r="M547" s="23">
        <f>IF(G547="Mix",'Growth Factors'!$P$12,(IF(G547="Oil",'Growth Factors'!$G$12,'Growth Factors'!$M$12)))</f>
        <v>2.7241294693957304E-2</v>
      </c>
      <c r="N547" s="24" t="str">
        <f>VLOOKUP(A547,'Part 50 Counties'!$A$2:$B$34,2)</f>
        <v>Yes</v>
      </c>
      <c r="O547" s="25">
        <f>(IF(N547="No",0,(IF(D547="CO2",0,(VLOOKUP(F547,'Rule Reductions'!$C$2:$E$75,2,FALSE))))))</f>
        <v>0</v>
      </c>
      <c r="P547" s="25">
        <f>(IF(N547="No",0,(IF(D547="CO2",0,(VLOOKUP(F547,'Rule Reductions'!$C$2:$E$75,3,FALSE))))))</f>
        <v>0</v>
      </c>
      <c r="Q547" s="22">
        <f t="shared" si="48"/>
        <v>6.973251601762624</v>
      </c>
      <c r="R547" s="22">
        <f t="shared" si="49"/>
        <v>7.3434536578076077</v>
      </c>
      <c r="S547" s="22">
        <f t="shared" si="50"/>
        <v>6.3373783422397842</v>
      </c>
      <c r="T547" s="22">
        <f t="shared" si="51"/>
        <v>7.1906585658606206</v>
      </c>
      <c r="U547" s="22">
        <f t="shared" si="52"/>
        <v>7.8837617279731411</v>
      </c>
      <c r="V547" s="22">
        <f t="shared" si="53"/>
        <v>6.5743442860413275</v>
      </c>
    </row>
    <row r="548" spans="1:22" x14ac:dyDescent="0.25">
      <c r="A548" s="1" t="s">
        <v>39</v>
      </c>
      <c r="B548" s="1" t="s">
        <v>16</v>
      </c>
      <c r="C548" s="1" t="s">
        <v>33</v>
      </c>
      <c r="D548" s="1" t="s">
        <v>23</v>
      </c>
      <c r="E548" s="4">
        <v>0.84141165785843797</v>
      </c>
      <c r="F548" s="1" t="s">
        <v>33</v>
      </c>
      <c r="G548" s="1" t="s">
        <v>100</v>
      </c>
      <c r="H548" s="13">
        <f>IF(G548="Mix",'Growth Factors'!$N$7,(IF(G548="Oil",'Growth Factors'!$E$7,'Growth Factors'!$K$7)))</f>
        <v>0.12321919048916015</v>
      </c>
      <c r="I548" s="23">
        <f>IF(G548="Mix",'Growth Factors'!$O$7,(IF(G548="Oil",'Growth Factors'!$F$7,'Growth Factors'!$L$7)))</f>
        <v>0.28844315001838977</v>
      </c>
      <c r="J548" s="23">
        <f>IF(G548="Mix",'Growth Factors'!$P$7,(IF(G548="Oil",'Growth Factors'!$G$7,'Growth Factors'!$M$7)))</f>
        <v>-5.5772089494429255E-4</v>
      </c>
      <c r="K548" s="23">
        <f>IF(G548="Mix",'Growth Factors'!$N$12,(IF(G548="Oil",'Growth Factors'!$E$12,'Growth Factors'!$K$12)))</f>
        <v>0.15067268446583987</v>
      </c>
      <c r="L548" s="23">
        <f>IF(G548="Mix",'Growth Factors'!$O$12,(IF(G548="Oil",'Growth Factors'!$F$12,'Growth Factors'!$L$12)))</f>
        <v>0.41821082914081459</v>
      </c>
      <c r="M548" s="23">
        <f>IF(G548="Mix",'Growth Factors'!$P$12,(IF(G548="Oil",'Growth Factors'!$G$12,'Growth Factors'!$M$12)))</f>
        <v>6.2059761281023675E-3</v>
      </c>
      <c r="N548" s="24" t="str">
        <f>VLOOKUP(A548,'Part 50 Counties'!$A$2:$B$34,2)</f>
        <v>Yes</v>
      </c>
      <c r="O548" s="25">
        <f>(IF(N548="No",0,(IF(D548="CO2",0,(VLOOKUP(F548,'Rule Reductions'!$C$2:$E$75,2,FALSE))))))</f>
        <v>0</v>
      </c>
      <c r="P548" s="25">
        <f>(IF(N548="No",0,(IF(D548="CO2",0,(VLOOKUP(F548,'Rule Reductions'!$C$2:$E$75,3,FALSE))))))</f>
        <v>0</v>
      </c>
      <c r="Q548" s="22">
        <f t="shared" si="48"/>
        <v>0.94508972120789692</v>
      </c>
      <c r="R548" s="22">
        <f t="shared" si="49"/>
        <v>1.0841110869133215</v>
      </c>
      <c r="S548" s="22">
        <f t="shared" si="50"/>
        <v>0.84094238499560059</v>
      </c>
      <c r="T548" s="22">
        <f t="shared" si="51"/>
        <v>0.96818941108882162</v>
      </c>
      <c r="U548" s="22">
        <f t="shared" si="52"/>
        <v>1.1932991249401628</v>
      </c>
      <c r="V548" s="22">
        <f t="shared" si="53"/>
        <v>0.84663343852101447</v>
      </c>
    </row>
    <row r="549" spans="1:22" x14ac:dyDescent="0.25">
      <c r="A549" s="1" t="s">
        <v>39</v>
      </c>
      <c r="B549" s="1" t="s">
        <v>16</v>
      </c>
      <c r="C549" s="1" t="s">
        <v>33</v>
      </c>
      <c r="D549" s="1" t="s">
        <v>24</v>
      </c>
      <c r="E549" s="2">
        <v>237.73321275000001</v>
      </c>
      <c r="F549" s="1" t="s">
        <v>33</v>
      </c>
      <c r="G549" s="1" t="s">
        <v>100</v>
      </c>
      <c r="H549" s="13">
        <f>IF(G549="Mix",'Growth Factors'!$N$7,(IF(G549="Oil",'Growth Factors'!$E$7,'Growth Factors'!$K$7)))</f>
        <v>0.12321919048916015</v>
      </c>
      <c r="I549" s="23">
        <f>IF(G549="Mix",'Growth Factors'!$O$7,(IF(G549="Oil",'Growth Factors'!$F$7,'Growth Factors'!$L$7)))</f>
        <v>0.28844315001838977</v>
      </c>
      <c r="J549" s="23">
        <f>IF(G549="Mix",'Growth Factors'!$P$7,(IF(G549="Oil",'Growth Factors'!$G$7,'Growth Factors'!$M$7)))</f>
        <v>-5.5772089494429255E-4</v>
      </c>
      <c r="K549" s="23">
        <f>IF(G549="Mix",'Growth Factors'!$N$12,(IF(G549="Oil",'Growth Factors'!$E$12,'Growth Factors'!$K$12)))</f>
        <v>0.15067268446583987</v>
      </c>
      <c r="L549" s="23">
        <f>IF(G549="Mix",'Growth Factors'!$O$12,(IF(G549="Oil",'Growth Factors'!$F$12,'Growth Factors'!$L$12)))</f>
        <v>0.41821082914081459</v>
      </c>
      <c r="M549" s="23">
        <f>IF(G549="Mix",'Growth Factors'!$P$12,(IF(G549="Oil",'Growth Factors'!$G$12,'Growth Factors'!$M$12)))</f>
        <v>6.2059761281023675E-3</v>
      </c>
      <c r="N549" s="24" t="str">
        <f>VLOOKUP(A549,'Part 50 Counties'!$A$2:$B$34,2)</f>
        <v>Yes</v>
      </c>
      <c r="O549" s="25">
        <f>(IF(N549="No",0,(IF(D549="CO2",0,(VLOOKUP(F549,'Rule Reductions'!$C$2:$E$75,2,FALSE))))))</f>
        <v>0</v>
      </c>
      <c r="P549" s="25">
        <f>(IF(N549="No",0,(IF(D549="CO2",0,(VLOOKUP(F549,'Rule Reductions'!$C$2:$E$75,3,FALSE))))))</f>
        <v>0</v>
      </c>
      <c r="Q549" s="22">
        <f t="shared" si="48"/>
        <v>267.02650677744231</v>
      </c>
      <c r="R549" s="22">
        <f t="shared" si="49"/>
        <v>306.30572949960202</v>
      </c>
      <c r="S549" s="22">
        <f t="shared" si="50"/>
        <v>237.6006239698271</v>
      </c>
      <c r="T549" s="22">
        <f t="shared" si="51"/>
        <v>273.55311410173113</v>
      </c>
      <c r="U549" s="22">
        <f t="shared" si="52"/>
        <v>337.15581676848717</v>
      </c>
      <c r="V549" s="22">
        <f t="shared" si="53"/>
        <v>239.20857939318358</v>
      </c>
    </row>
    <row r="550" spans="1:22" x14ac:dyDescent="0.25">
      <c r="A550" s="1" t="s">
        <v>39</v>
      </c>
      <c r="B550" s="1" t="s">
        <v>45</v>
      </c>
      <c r="C550" s="1" t="s">
        <v>33</v>
      </c>
      <c r="D550" s="1" t="s">
        <v>23</v>
      </c>
      <c r="E550" s="6">
        <v>8.6342881322179998</v>
      </c>
      <c r="F550" s="1" t="s">
        <v>33</v>
      </c>
      <c r="G550" s="1" t="s">
        <v>100</v>
      </c>
      <c r="H550" s="13">
        <f>IF(G550="Mix",'Growth Factors'!$N$7,(IF(G550="Oil",'Growth Factors'!$E$7,'Growth Factors'!$K$7)))</f>
        <v>0.12321919048916015</v>
      </c>
      <c r="I550" s="23">
        <f>IF(G550="Mix",'Growth Factors'!$O$7,(IF(G550="Oil",'Growth Factors'!$F$7,'Growth Factors'!$L$7)))</f>
        <v>0.28844315001838977</v>
      </c>
      <c r="J550" s="23">
        <f>IF(G550="Mix",'Growth Factors'!$P$7,(IF(G550="Oil",'Growth Factors'!$G$7,'Growth Factors'!$M$7)))</f>
        <v>-5.5772089494429255E-4</v>
      </c>
      <c r="K550" s="23">
        <f>IF(G550="Mix",'Growth Factors'!$N$12,(IF(G550="Oil",'Growth Factors'!$E$12,'Growth Factors'!$K$12)))</f>
        <v>0.15067268446583987</v>
      </c>
      <c r="L550" s="23">
        <f>IF(G550="Mix",'Growth Factors'!$O$12,(IF(G550="Oil",'Growth Factors'!$F$12,'Growth Factors'!$L$12)))</f>
        <v>0.41821082914081459</v>
      </c>
      <c r="M550" s="23">
        <f>IF(G550="Mix",'Growth Factors'!$P$12,(IF(G550="Oil",'Growth Factors'!$G$12,'Growth Factors'!$M$12)))</f>
        <v>6.2059761281023675E-3</v>
      </c>
      <c r="N550" s="24" t="str">
        <f>VLOOKUP(A550,'Part 50 Counties'!$A$2:$B$34,2)</f>
        <v>Yes</v>
      </c>
      <c r="O550" s="25">
        <f>(IF(N550="No",0,(IF(D550="CO2",0,(VLOOKUP(F550,'Rule Reductions'!$C$2:$E$75,2,FALSE))))))</f>
        <v>0</v>
      </c>
      <c r="P550" s="25">
        <f>(IF(N550="No",0,(IF(D550="CO2",0,(VLOOKUP(F550,'Rule Reductions'!$C$2:$E$75,3,FALSE))))))</f>
        <v>0</v>
      </c>
      <c r="Q550" s="22">
        <f t="shared" si="48"/>
        <v>9.6981981263200652</v>
      </c>
      <c r="R550" s="22">
        <f t="shared" si="49"/>
        <v>11.124789399241358</v>
      </c>
      <c r="S550" s="22">
        <f t="shared" si="50"/>
        <v>8.6294726093136926</v>
      </c>
      <c r="T550" s="22">
        <f t="shared" si="51"/>
        <v>9.9352395035508287</v>
      </c>
      <c r="U550" s="22">
        <f t="shared" si="52"/>
        <v>12.245240931033585</v>
      </c>
      <c r="V550" s="22">
        <f t="shared" si="53"/>
        <v>8.6878723182497026</v>
      </c>
    </row>
    <row r="551" spans="1:22" x14ac:dyDescent="0.25">
      <c r="A551" s="1" t="s">
        <v>39</v>
      </c>
      <c r="B551" s="1" t="s">
        <v>45</v>
      </c>
      <c r="C551" s="1" t="s">
        <v>33</v>
      </c>
      <c r="D551" s="1" t="s">
        <v>24</v>
      </c>
      <c r="E551" s="2">
        <v>2016.3854372083299</v>
      </c>
      <c r="F551" s="1" t="s">
        <v>33</v>
      </c>
      <c r="G551" s="1" t="s">
        <v>100</v>
      </c>
      <c r="H551" s="13">
        <f>IF(G551="Mix",'Growth Factors'!$N$7,(IF(G551="Oil",'Growth Factors'!$E$7,'Growth Factors'!$K$7)))</f>
        <v>0.12321919048916015</v>
      </c>
      <c r="I551" s="23">
        <f>IF(G551="Mix",'Growth Factors'!$O$7,(IF(G551="Oil",'Growth Factors'!$F$7,'Growth Factors'!$L$7)))</f>
        <v>0.28844315001838977</v>
      </c>
      <c r="J551" s="23">
        <f>IF(G551="Mix",'Growth Factors'!$P$7,(IF(G551="Oil",'Growth Factors'!$G$7,'Growth Factors'!$M$7)))</f>
        <v>-5.5772089494429255E-4</v>
      </c>
      <c r="K551" s="23">
        <f>IF(G551="Mix",'Growth Factors'!$N$12,(IF(G551="Oil",'Growth Factors'!$E$12,'Growth Factors'!$K$12)))</f>
        <v>0.15067268446583987</v>
      </c>
      <c r="L551" s="23">
        <f>IF(G551="Mix",'Growth Factors'!$O$12,(IF(G551="Oil",'Growth Factors'!$F$12,'Growth Factors'!$L$12)))</f>
        <v>0.41821082914081459</v>
      </c>
      <c r="M551" s="23">
        <f>IF(G551="Mix",'Growth Factors'!$P$12,(IF(G551="Oil",'Growth Factors'!$G$12,'Growth Factors'!$M$12)))</f>
        <v>6.2059761281023675E-3</v>
      </c>
      <c r="N551" s="24" t="str">
        <f>VLOOKUP(A551,'Part 50 Counties'!$A$2:$B$34,2)</f>
        <v>Yes</v>
      </c>
      <c r="O551" s="25">
        <f>(IF(N551="No",0,(IF(D551="CO2",0,(VLOOKUP(F551,'Rule Reductions'!$C$2:$E$75,2,FALSE))))))</f>
        <v>0</v>
      </c>
      <c r="P551" s="25">
        <f>(IF(N551="No",0,(IF(D551="CO2",0,(VLOOKUP(F551,'Rule Reductions'!$C$2:$E$75,3,FALSE))))))</f>
        <v>0</v>
      </c>
      <c r="Q551" s="22">
        <f t="shared" si="48"/>
        <v>2264.8428184952718</v>
      </c>
      <c r="R551" s="22">
        <f t="shared" si="49"/>
        <v>2597.9980043679084</v>
      </c>
      <c r="S551" s="22">
        <f t="shared" si="50"/>
        <v>2015.2608569177373</v>
      </c>
      <c r="T551" s="22">
        <f t="shared" si="51"/>
        <v>2320.1996439503355</v>
      </c>
      <c r="U551" s="22">
        <f t="shared" si="52"/>
        <v>2859.6596627706895</v>
      </c>
      <c r="V551" s="22">
        <f t="shared" si="53"/>
        <v>2028.899077096698</v>
      </c>
    </row>
    <row r="552" spans="1:22" x14ac:dyDescent="0.25">
      <c r="A552" s="1" t="s">
        <v>46</v>
      </c>
      <c r="B552" s="1" t="s">
        <v>16</v>
      </c>
      <c r="C552" s="1" t="s">
        <v>33</v>
      </c>
      <c r="D552" s="1" t="s">
        <v>23</v>
      </c>
      <c r="E552" s="7">
        <v>4.3644354932450002E-2</v>
      </c>
      <c r="F552" s="1" t="s">
        <v>33</v>
      </c>
      <c r="G552" s="1" t="s">
        <v>100</v>
      </c>
      <c r="H552" s="13">
        <f>IF(G552="Mix",'Growth Factors'!$N$7,(IF(G552="Oil",'Growth Factors'!$E$7,'Growth Factors'!$K$7)))</f>
        <v>0.12321919048916015</v>
      </c>
      <c r="I552" s="23">
        <f>IF(G552="Mix",'Growth Factors'!$O$7,(IF(G552="Oil",'Growth Factors'!$F$7,'Growth Factors'!$L$7)))</f>
        <v>0.28844315001838977</v>
      </c>
      <c r="J552" s="23">
        <f>IF(G552="Mix",'Growth Factors'!$P$7,(IF(G552="Oil",'Growth Factors'!$G$7,'Growth Factors'!$M$7)))</f>
        <v>-5.5772089494429255E-4</v>
      </c>
      <c r="K552" s="23">
        <f>IF(G552="Mix",'Growth Factors'!$N$12,(IF(G552="Oil",'Growth Factors'!$E$12,'Growth Factors'!$K$12)))</f>
        <v>0.15067268446583987</v>
      </c>
      <c r="L552" s="23">
        <f>IF(G552="Mix",'Growth Factors'!$O$12,(IF(G552="Oil",'Growth Factors'!$F$12,'Growth Factors'!$L$12)))</f>
        <v>0.41821082914081459</v>
      </c>
      <c r="M552" s="23">
        <f>IF(G552="Mix",'Growth Factors'!$P$12,(IF(G552="Oil",'Growth Factors'!$G$12,'Growth Factors'!$M$12)))</f>
        <v>6.2059761281023675E-3</v>
      </c>
      <c r="N552" s="24" t="str">
        <f>VLOOKUP(A552,'Part 50 Counties'!$A$2:$B$34,2)</f>
        <v>No</v>
      </c>
      <c r="O552" s="25">
        <f>(IF(N552="No",0,(IF(D552="CO2",0,(VLOOKUP(F552,'Rule Reductions'!$C$2:$E$75,2,FALSE))))))</f>
        <v>0</v>
      </c>
      <c r="P552" s="25">
        <f>(IF(N552="No",0,(IF(D552="CO2",0,(VLOOKUP(F552,'Rule Reductions'!$C$2:$E$75,3,FALSE))))))</f>
        <v>0</v>
      </c>
      <c r="Q552" s="22">
        <f t="shared" si="48"/>
        <v>4.9022177016648079E-2</v>
      </c>
      <c r="R552" s="22">
        <f t="shared" si="49"/>
        <v>5.6233270149686529E-2</v>
      </c>
      <c r="S552" s="22">
        <f t="shared" si="50"/>
        <v>4.362001356375781E-2</v>
      </c>
      <c r="T552" s="22">
        <f t="shared" si="51"/>
        <v>5.0220367051902165E-2</v>
      </c>
      <c r="U552" s="22">
        <f t="shared" si="52"/>
        <v>6.1896896796065921E-2</v>
      </c>
      <c r="V552" s="22">
        <f t="shared" si="53"/>
        <v>4.3915210757287215E-2</v>
      </c>
    </row>
    <row r="553" spans="1:22" x14ac:dyDescent="0.25">
      <c r="A553" s="1" t="s">
        <v>46</v>
      </c>
      <c r="B553" s="1" t="s">
        <v>16</v>
      </c>
      <c r="C553" s="1" t="s">
        <v>33</v>
      </c>
      <c r="D553" s="1" t="s">
        <v>24</v>
      </c>
      <c r="E553" s="2">
        <v>14.2762776755491</v>
      </c>
      <c r="F553" s="1" t="s">
        <v>33</v>
      </c>
      <c r="G553" s="1" t="s">
        <v>100</v>
      </c>
      <c r="H553" s="13">
        <f>IF(G553="Mix",'Growth Factors'!$N$7,(IF(G553="Oil",'Growth Factors'!$E$7,'Growth Factors'!$K$7)))</f>
        <v>0.12321919048916015</v>
      </c>
      <c r="I553" s="23">
        <f>IF(G553="Mix",'Growth Factors'!$O$7,(IF(G553="Oil",'Growth Factors'!$F$7,'Growth Factors'!$L$7)))</f>
        <v>0.28844315001838977</v>
      </c>
      <c r="J553" s="23">
        <f>IF(G553="Mix",'Growth Factors'!$P$7,(IF(G553="Oil",'Growth Factors'!$G$7,'Growth Factors'!$M$7)))</f>
        <v>-5.5772089494429255E-4</v>
      </c>
      <c r="K553" s="23">
        <f>IF(G553="Mix",'Growth Factors'!$N$12,(IF(G553="Oil",'Growth Factors'!$E$12,'Growth Factors'!$K$12)))</f>
        <v>0.15067268446583987</v>
      </c>
      <c r="L553" s="23">
        <f>IF(G553="Mix",'Growth Factors'!$O$12,(IF(G553="Oil",'Growth Factors'!$F$12,'Growth Factors'!$L$12)))</f>
        <v>0.41821082914081459</v>
      </c>
      <c r="M553" s="23">
        <f>IF(G553="Mix",'Growth Factors'!$P$12,(IF(G553="Oil",'Growth Factors'!$G$12,'Growth Factors'!$M$12)))</f>
        <v>6.2059761281023675E-3</v>
      </c>
      <c r="N553" s="24" t="str">
        <f>VLOOKUP(A553,'Part 50 Counties'!$A$2:$B$34,2)</f>
        <v>No</v>
      </c>
      <c r="O553" s="25">
        <f>(IF(N553="No",0,(IF(D553="CO2",0,(VLOOKUP(F553,'Rule Reductions'!$C$2:$E$75,2,FALSE))))))</f>
        <v>0</v>
      </c>
      <c r="P553" s="25">
        <f>(IF(N553="No",0,(IF(D553="CO2",0,(VLOOKUP(F553,'Rule Reductions'!$C$2:$E$75,3,FALSE))))))</f>
        <v>0</v>
      </c>
      <c r="Q553" s="22">
        <f t="shared" si="48"/>
        <v>16.035389053928728</v>
      </c>
      <c r="R553" s="22">
        <f t="shared" si="49"/>
        <v>18.394172178821698</v>
      </c>
      <c r="S553" s="22">
        <f t="shared" si="50"/>
        <v>14.26831549718742</v>
      </c>
      <c r="T553" s="22">
        <f t="shared" si="51"/>
        <v>16.427322757103823</v>
      </c>
      <c r="U553" s="22">
        <f t="shared" si="52"/>
        <v>20.24677159928499</v>
      </c>
      <c r="V553" s="22">
        <f t="shared" si="53"/>
        <v>14.364875914001718</v>
      </c>
    </row>
    <row r="554" spans="1:22" x14ac:dyDescent="0.25">
      <c r="A554" s="1" t="s">
        <v>46</v>
      </c>
      <c r="B554" s="1" t="s">
        <v>45</v>
      </c>
      <c r="C554" s="1" t="s">
        <v>33</v>
      </c>
      <c r="D554" s="1" t="s">
        <v>23</v>
      </c>
      <c r="E554" s="3">
        <v>0</v>
      </c>
      <c r="F554" s="1" t="s">
        <v>33</v>
      </c>
      <c r="G554" s="1" t="s">
        <v>100</v>
      </c>
      <c r="H554" s="13">
        <f>IF(G554="Mix",'Growth Factors'!$N$7,(IF(G554="Oil",'Growth Factors'!$E$7,'Growth Factors'!$K$7)))</f>
        <v>0.12321919048916015</v>
      </c>
      <c r="I554" s="23">
        <f>IF(G554="Mix",'Growth Factors'!$O$7,(IF(G554="Oil",'Growth Factors'!$F$7,'Growth Factors'!$L$7)))</f>
        <v>0.28844315001838977</v>
      </c>
      <c r="J554" s="23">
        <f>IF(G554="Mix",'Growth Factors'!$P$7,(IF(G554="Oil",'Growth Factors'!$G$7,'Growth Factors'!$M$7)))</f>
        <v>-5.5772089494429255E-4</v>
      </c>
      <c r="K554" s="23">
        <f>IF(G554="Mix",'Growth Factors'!$N$12,(IF(G554="Oil",'Growth Factors'!$E$12,'Growth Factors'!$K$12)))</f>
        <v>0.15067268446583987</v>
      </c>
      <c r="L554" s="23">
        <f>IF(G554="Mix",'Growth Factors'!$O$12,(IF(G554="Oil",'Growth Factors'!$F$12,'Growth Factors'!$L$12)))</f>
        <v>0.41821082914081459</v>
      </c>
      <c r="M554" s="23">
        <f>IF(G554="Mix",'Growth Factors'!$P$12,(IF(G554="Oil",'Growth Factors'!$G$12,'Growth Factors'!$M$12)))</f>
        <v>6.2059761281023675E-3</v>
      </c>
      <c r="N554" s="24" t="str">
        <f>VLOOKUP(A554,'Part 50 Counties'!$A$2:$B$34,2)</f>
        <v>No</v>
      </c>
      <c r="O554" s="25">
        <f>(IF(N554="No",0,(IF(D554="CO2",0,(VLOOKUP(F554,'Rule Reductions'!$C$2:$E$75,2,FALSE))))))</f>
        <v>0</v>
      </c>
      <c r="P554" s="25">
        <f>(IF(N554="No",0,(IF(D554="CO2",0,(VLOOKUP(F554,'Rule Reductions'!$C$2:$E$75,3,FALSE))))))</f>
        <v>0</v>
      </c>
      <c r="Q554" s="22">
        <f t="shared" si="48"/>
        <v>0</v>
      </c>
      <c r="R554" s="22">
        <f t="shared" si="49"/>
        <v>0</v>
      </c>
      <c r="S554" s="22">
        <f t="shared" si="50"/>
        <v>0</v>
      </c>
      <c r="T554" s="22">
        <f t="shared" si="51"/>
        <v>0</v>
      </c>
      <c r="U554" s="22">
        <f t="shared" si="52"/>
        <v>0</v>
      </c>
      <c r="V554" s="22">
        <f t="shared" si="53"/>
        <v>0</v>
      </c>
    </row>
    <row r="555" spans="1:22" x14ac:dyDescent="0.25">
      <c r="A555" s="1" t="s">
        <v>46</v>
      </c>
      <c r="B555" s="1" t="s">
        <v>45</v>
      </c>
      <c r="C555" s="1" t="s">
        <v>33</v>
      </c>
      <c r="D555" s="1" t="s">
        <v>24</v>
      </c>
      <c r="E555" s="3">
        <v>0</v>
      </c>
      <c r="F555" s="1" t="s">
        <v>33</v>
      </c>
      <c r="G555" s="1" t="s">
        <v>100</v>
      </c>
      <c r="H555" s="13">
        <f>IF(G555="Mix",'Growth Factors'!$N$7,(IF(G555="Oil",'Growth Factors'!$E$7,'Growth Factors'!$K$7)))</f>
        <v>0.12321919048916015</v>
      </c>
      <c r="I555" s="23">
        <f>IF(G555="Mix",'Growth Factors'!$O$7,(IF(G555="Oil",'Growth Factors'!$F$7,'Growth Factors'!$L$7)))</f>
        <v>0.28844315001838977</v>
      </c>
      <c r="J555" s="23">
        <f>IF(G555="Mix",'Growth Factors'!$P$7,(IF(G555="Oil",'Growth Factors'!$G$7,'Growth Factors'!$M$7)))</f>
        <v>-5.5772089494429255E-4</v>
      </c>
      <c r="K555" s="23">
        <f>IF(G555="Mix",'Growth Factors'!$N$12,(IF(G555="Oil",'Growth Factors'!$E$12,'Growth Factors'!$K$12)))</f>
        <v>0.15067268446583987</v>
      </c>
      <c r="L555" s="23">
        <f>IF(G555="Mix",'Growth Factors'!$O$12,(IF(G555="Oil",'Growth Factors'!$F$12,'Growth Factors'!$L$12)))</f>
        <v>0.41821082914081459</v>
      </c>
      <c r="M555" s="23">
        <f>IF(G555="Mix",'Growth Factors'!$P$12,(IF(G555="Oil",'Growth Factors'!$G$12,'Growth Factors'!$M$12)))</f>
        <v>6.2059761281023675E-3</v>
      </c>
      <c r="N555" s="24" t="str">
        <f>VLOOKUP(A555,'Part 50 Counties'!$A$2:$B$34,2)</f>
        <v>No</v>
      </c>
      <c r="O555" s="25">
        <f>(IF(N555="No",0,(IF(D555="CO2",0,(VLOOKUP(F555,'Rule Reductions'!$C$2:$E$75,2,FALSE))))))</f>
        <v>0</v>
      </c>
      <c r="P555" s="25">
        <f>(IF(N555="No",0,(IF(D555="CO2",0,(VLOOKUP(F555,'Rule Reductions'!$C$2:$E$75,3,FALSE))))))</f>
        <v>0</v>
      </c>
      <c r="Q555" s="22">
        <f t="shared" si="48"/>
        <v>0</v>
      </c>
      <c r="R555" s="22">
        <f t="shared" si="49"/>
        <v>0</v>
      </c>
      <c r="S555" s="22">
        <f t="shared" si="50"/>
        <v>0</v>
      </c>
      <c r="T555" s="22">
        <f t="shared" si="51"/>
        <v>0</v>
      </c>
      <c r="U555" s="22">
        <f t="shared" si="52"/>
        <v>0</v>
      </c>
      <c r="V555" s="22">
        <f t="shared" si="53"/>
        <v>0</v>
      </c>
    </row>
    <row r="556" spans="1:22" x14ac:dyDescent="0.25">
      <c r="A556" s="1" t="s">
        <v>40</v>
      </c>
      <c r="B556" s="1" t="s">
        <v>16</v>
      </c>
      <c r="C556" s="1" t="s">
        <v>33</v>
      </c>
      <c r="D556" s="1" t="s">
        <v>23</v>
      </c>
      <c r="E556" s="2">
        <v>303.26415138990302</v>
      </c>
      <c r="F556" s="1" t="s">
        <v>33</v>
      </c>
      <c r="G556" s="1" t="s">
        <v>100</v>
      </c>
      <c r="H556" s="13">
        <f>IF(G556="Mix",'Growth Factors'!$N$7,(IF(G556="Oil",'Growth Factors'!$E$7,'Growth Factors'!$K$7)))</f>
        <v>0.12321919048916015</v>
      </c>
      <c r="I556" s="23">
        <f>IF(G556="Mix",'Growth Factors'!$O$7,(IF(G556="Oil",'Growth Factors'!$F$7,'Growth Factors'!$L$7)))</f>
        <v>0.28844315001838977</v>
      </c>
      <c r="J556" s="23">
        <f>IF(G556="Mix",'Growth Factors'!$P$7,(IF(G556="Oil",'Growth Factors'!$G$7,'Growth Factors'!$M$7)))</f>
        <v>-5.5772089494429255E-4</v>
      </c>
      <c r="K556" s="23">
        <f>IF(G556="Mix",'Growth Factors'!$N$12,(IF(G556="Oil",'Growth Factors'!$E$12,'Growth Factors'!$K$12)))</f>
        <v>0.15067268446583987</v>
      </c>
      <c r="L556" s="23">
        <f>IF(G556="Mix",'Growth Factors'!$O$12,(IF(G556="Oil",'Growth Factors'!$F$12,'Growth Factors'!$L$12)))</f>
        <v>0.41821082914081459</v>
      </c>
      <c r="M556" s="23">
        <f>IF(G556="Mix",'Growth Factors'!$P$12,(IF(G556="Oil",'Growth Factors'!$G$12,'Growth Factors'!$M$12)))</f>
        <v>6.2059761281023675E-3</v>
      </c>
      <c r="N556" s="24" t="str">
        <f>VLOOKUP(A556,'Part 50 Counties'!$A$2:$B$34,2)</f>
        <v>Yes</v>
      </c>
      <c r="O556" s="25">
        <f>(IF(N556="No",0,(IF(D556="CO2",0,(VLOOKUP(F556,'Rule Reductions'!$C$2:$E$75,2,FALSE))))))</f>
        <v>0</v>
      </c>
      <c r="P556" s="25">
        <f>(IF(N556="No",0,(IF(D556="CO2",0,(VLOOKUP(F556,'Rule Reductions'!$C$2:$E$75,3,FALSE))))))</f>
        <v>0</v>
      </c>
      <c r="Q556" s="22">
        <f t="shared" si="48"/>
        <v>340.632114628549</v>
      </c>
      <c r="R556" s="22">
        <f t="shared" si="49"/>
        <v>390.73861850446048</v>
      </c>
      <c r="S556" s="22">
        <f t="shared" si="50"/>
        <v>303.09501463598531</v>
      </c>
      <c r="T556" s="22">
        <f t="shared" si="51"/>
        <v>348.95777518207461</v>
      </c>
      <c r="U556" s="22">
        <f t="shared" si="52"/>
        <v>430.0925035913599</v>
      </c>
      <c r="V556" s="22">
        <f t="shared" si="53"/>
        <v>305.14620147393799</v>
      </c>
    </row>
    <row r="557" spans="1:22" x14ac:dyDescent="0.25">
      <c r="A557" s="1" t="s">
        <v>40</v>
      </c>
      <c r="B557" s="1" t="s">
        <v>16</v>
      </c>
      <c r="C557" s="1" t="s">
        <v>33</v>
      </c>
      <c r="D557" s="1" t="s">
        <v>24</v>
      </c>
      <c r="E557" s="2">
        <v>103630.350842097</v>
      </c>
      <c r="F557" s="1" t="s">
        <v>33</v>
      </c>
      <c r="G557" s="1" t="s">
        <v>100</v>
      </c>
      <c r="H557" s="13">
        <f>IF(G557="Mix",'Growth Factors'!$N$7,(IF(G557="Oil",'Growth Factors'!$E$7,'Growth Factors'!$K$7)))</f>
        <v>0.12321919048916015</v>
      </c>
      <c r="I557" s="23">
        <f>IF(G557="Mix",'Growth Factors'!$O$7,(IF(G557="Oil",'Growth Factors'!$F$7,'Growth Factors'!$L$7)))</f>
        <v>0.28844315001838977</v>
      </c>
      <c r="J557" s="23">
        <f>IF(G557="Mix",'Growth Factors'!$P$7,(IF(G557="Oil",'Growth Factors'!$G$7,'Growth Factors'!$M$7)))</f>
        <v>-5.5772089494429255E-4</v>
      </c>
      <c r="K557" s="23">
        <f>IF(G557="Mix",'Growth Factors'!$N$12,(IF(G557="Oil",'Growth Factors'!$E$12,'Growth Factors'!$K$12)))</f>
        <v>0.15067268446583987</v>
      </c>
      <c r="L557" s="23">
        <f>IF(G557="Mix",'Growth Factors'!$O$12,(IF(G557="Oil",'Growth Factors'!$F$12,'Growth Factors'!$L$12)))</f>
        <v>0.41821082914081459</v>
      </c>
      <c r="M557" s="23">
        <f>IF(G557="Mix",'Growth Factors'!$P$12,(IF(G557="Oil",'Growth Factors'!$G$12,'Growth Factors'!$M$12)))</f>
        <v>6.2059761281023675E-3</v>
      </c>
      <c r="N557" s="24" t="str">
        <f>VLOOKUP(A557,'Part 50 Counties'!$A$2:$B$34,2)</f>
        <v>Yes</v>
      </c>
      <c r="O557" s="25">
        <f>(IF(N557="No",0,(IF(D557="CO2",0,(VLOOKUP(F557,'Rule Reductions'!$C$2:$E$75,2,FALSE))))))</f>
        <v>0</v>
      </c>
      <c r="P557" s="25">
        <f>(IF(N557="No",0,(IF(D557="CO2",0,(VLOOKUP(F557,'Rule Reductions'!$C$2:$E$75,3,FALSE))))))</f>
        <v>0</v>
      </c>
      <c r="Q557" s="22">
        <f t="shared" si="48"/>
        <v>116399.59878296785</v>
      </c>
      <c r="R557" s="22">
        <f t="shared" si="49"/>
        <v>133521.81567650236</v>
      </c>
      <c r="S557" s="22">
        <f t="shared" si="50"/>
        <v>103572.55403008196</v>
      </c>
      <c r="T557" s="22">
        <f t="shared" si="51"/>
        <v>119244.61399561257</v>
      </c>
      <c r="U557" s="22">
        <f t="shared" si="52"/>
        <v>146969.6857919239</v>
      </c>
      <c r="V557" s="22">
        <f t="shared" si="53"/>
        <v>104273.47832556993</v>
      </c>
    </row>
    <row r="558" spans="1:22" x14ac:dyDescent="0.25">
      <c r="A558" s="1" t="s">
        <v>40</v>
      </c>
      <c r="B558" s="1" t="s">
        <v>45</v>
      </c>
      <c r="C558" s="1" t="s">
        <v>33</v>
      </c>
      <c r="D558" s="1" t="s">
        <v>23</v>
      </c>
      <c r="E558" s="2">
        <v>1115.8640150179399</v>
      </c>
      <c r="F558" s="1" t="s">
        <v>33</v>
      </c>
      <c r="G558" s="1" t="s">
        <v>100</v>
      </c>
      <c r="H558" s="13">
        <f>IF(G558="Mix",'Growth Factors'!$N$7,(IF(G558="Oil",'Growth Factors'!$E$7,'Growth Factors'!$K$7)))</f>
        <v>0.12321919048916015</v>
      </c>
      <c r="I558" s="23">
        <f>IF(G558="Mix",'Growth Factors'!$O$7,(IF(G558="Oil",'Growth Factors'!$F$7,'Growth Factors'!$L$7)))</f>
        <v>0.28844315001838977</v>
      </c>
      <c r="J558" s="23">
        <f>IF(G558="Mix",'Growth Factors'!$P$7,(IF(G558="Oil",'Growth Factors'!$G$7,'Growth Factors'!$M$7)))</f>
        <v>-5.5772089494429255E-4</v>
      </c>
      <c r="K558" s="23">
        <f>IF(G558="Mix",'Growth Factors'!$N$12,(IF(G558="Oil",'Growth Factors'!$E$12,'Growth Factors'!$K$12)))</f>
        <v>0.15067268446583987</v>
      </c>
      <c r="L558" s="23">
        <f>IF(G558="Mix",'Growth Factors'!$O$12,(IF(G558="Oil",'Growth Factors'!$F$12,'Growth Factors'!$L$12)))</f>
        <v>0.41821082914081459</v>
      </c>
      <c r="M558" s="23">
        <f>IF(G558="Mix",'Growth Factors'!$P$12,(IF(G558="Oil",'Growth Factors'!$G$12,'Growth Factors'!$M$12)))</f>
        <v>6.2059761281023675E-3</v>
      </c>
      <c r="N558" s="24" t="str">
        <f>VLOOKUP(A558,'Part 50 Counties'!$A$2:$B$34,2)</f>
        <v>Yes</v>
      </c>
      <c r="O558" s="25">
        <f>(IF(N558="No",0,(IF(D558="CO2",0,(VLOOKUP(F558,'Rule Reductions'!$C$2:$E$75,2,FALSE))))))</f>
        <v>0</v>
      </c>
      <c r="P558" s="25">
        <f>(IF(N558="No",0,(IF(D558="CO2",0,(VLOOKUP(F558,'Rule Reductions'!$C$2:$E$75,3,FALSE))))))</f>
        <v>0</v>
      </c>
      <c r="Q558" s="22">
        <f t="shared" si="48"/>
        <v>1253.3598756444346</v>
      </c>
      <c r="R558" s="22">
        <f t="shared" si="49"/>
        <v>1437.7273465018823</v>
      </c>
      <c r="S558" s="22">
        <f t="shared" si="50"/>
        <v>1115.241674340848</v>
      </c>
      <c r="T558" s="22">
        <f t="shared" si="51"/>
        <v>1283.9942416595231</v>
      </c>
      <c r="U558" s="22">
        <f t="shared" si="52"/>
        <v>1582.530429946991</v>
      </c>
      <c r="V558" s="22">
        <f t="shared" si="53"/>
        <v>1122.7890404573498</v>
      </c>
    </row>
    <row r="559" spans="1:22" x14ac:dyDescent="0.25">
      <c r="A559" s="1" t="s">
        <v>40</v>
      </c>
      <c r="B559" s="1" t="s">
        <v>45</v>
      </c>
      <c r="C559" s="1" t="s">
        <v>33</v>
      </c>
      <c r="D559" s="1" t="s">
        <v>24</v>
      </c>
      <c r="E559" s="2">
        <v>212900.69887395899</v>
      </c>
      <c r="F559" s="1" t="s">
        <v>33</v>
      </c>
      <c r="G559" s="1" t="s">
        <v>100</v>
      </c>
      <c r="H559" s="13">
        <f>IF(G559="Mix",'Growth Factors'!$N$7,(IF(G559="Oil",'Growth Factors'!$E$7,'Growth Factors'!$K$7)))</f>
        <v>0.12321919048916015</v>
      </c>
      <c r="I559" s="23">
        <f>IF(G559="Mix",'Growth Factors'!$O$7,(IF(G559="Oil",'Growth Factors'!$F$7,'Growth Factors'!$L$7)))</f>
        <v>0.28844315001838977</v>
      </c>
      <c r="J559" s="23">
        <f>IF(G559="Mix",'Growth Factors'!$P$7,(IF(G559="Oil",'Growth Factors'!$G$7,'Growth Factors'!$M$7)))</f>
        <v>-5.5772089494429255E-4</v>
      </c>
      <c r="K559" s="23">
        <f>IF(G559="Mix",'Growth Factors'!$N$12,(IF(G559="Oil",'Growth Factors'!$E$12,'Growth Factors'!$K$12)))</f>
        <v>0.15067268446583987</v>
      </c>
      <c r="L559" s="23">
        <f>IF(G559="Mix",'Growth Factors'!$O$12,(IF(G559="Oil",'Growth Factors'!$F$12,'Growth Factors'!$L$12)))</f>
        <v>0.41821082914081459</v>
      </c>
      <c r="M559" s="23">
        <f>IF(G559="Mix",'Growth Factors'!$P$12,(IF(G559="Oil",'Growth Factors'!$G$12,'Growth Factors'!$M$12)))</f>
        <v>6.2059761281023675E-3</v>
      </c>
      <c r="N559" s="24" t="str">
        <f>VLOOKUP(A559,'Part 50 Counties'!$A$2:$B$34,2)</f>
        <v>Yes</v>
      </c>
      <c r="O559" s="25">
        <f>(IF(N559="No",0,(IF(D559="CO2",0,(VLOOKUP(F559,'Rule Reductions'!$C$2:$E$75,2,FALSE))))))</f>
        <v>0</v>
      </c>
      <c r="P559" s="25">
        <f>(IF(N559="No",0,(IF(D559="CO2",0,(VLOOKUP(F559,'Rule Reductions'!$C$2:$E$75,3,FALSE))))))</f>
        <v>0</v>
      </c>
      <c r="Q559" s="22">
        <f t="shared" si="48"/>
        <v>239134.15064378467</v>
      </c>
      <c r="R559" s="22">
        <f t="shared" si="49"/>
        <v>274310.44709828036</v>
      </c>
      <c r="S559" s="22">
        <f t="shared" si="50"/>
        <v>212781.95970564874</v>
      </c>
      <c r="T559" s="22">
        <f t="shared" si="51"/>
        <v>244979.0186979518</v>
      </c>
      <c r="U559" s="22">
        <f t="shared" si="52"/>
        <v>301938.07667469629</v>
      </c>
      <c r="V559" s="22">
        <f t="shared" si="53"/>
        <v>214221.95552882709</v>
      </c>
    </row>
    <row r="560" spans="1:22" x14ac:dyDescent="0.25">
      <c r="A560" s="1" t="s">
        <v>47</v>
      </c>
      <c r="B560" s="1" t="s">
        <v>45</v>
      </c>
      <c r="C560" s="1" t="s">
        <v>33</v>
      </c>
      <c r="D560" s="1" t="s">
        <v>23</v>
      </c>
      <c r="E560" s="3">
        <v>0</v>
      </c>
      <c r="F560" s="1" t="s">
        <v>33</v>
      </c>
      <c r="G560" s="1" t="s">
        <v>100</v>
      </c>
      <c r="H560" s="13">
        <f>IF(G560="Mix",'Growth Factors'!$N$7,(IF(G560="Oil",'Growth Factors'!$E$7,'Growth Factors'!$K$7)))</f>
        <v>0.12321919048916015</v>
      </c>
      <c r="I560" s="23">
        <f>IF(G560="Mix",'Growth Factors'!$O$7,(IF(G560="Oil",'Growth Factors'!$F$7,'Growth Factors'!$L$7)))</f>
        <v>0.28844315001838977</v>
      </c>
      <c r="J560" s="23">
        <f>IF(G560="Mix",'Growth Factors'!$P$7,(IF(G560="Oil",'Growth Factors'!$G$7,'Growth Factors'!$M$7)))</f>
        <v>-5.5772089494429255E-4</v>
      </c>
      <c r="K560" s="23">
        <f>IF(G560="Mix",'Growth Factors'!$N$12,(IF(G560="Oil",'Growth Factors'!$E$12,'Growth Factors'!$K$12)))</f>
        <v>0.15067268446583987</v>
      </c>
      <c r="L560" s="23">
        <f>IF(G560="Mix",'Growth Factors'!$O$12,(IF(G560="Oil",'Growth Factors'!$F$12,'Growth Factors'!$L$12)))</f>
        <v>0.41821082914081459</v>
      </c>
      <c r="M560" s="23">
        <f>IF(G560="Mix",'Growth Factors'!$P$12,(IF(G560="Oil",'Growth Factors'!$G$12,'Growth Factors'!$M$12)))</f>
        <v>6.2059761281023675E-3</v>
      </c>
      <c r="N560" s="24" t="str">
        <f>VLOOKUP(A560,'Part 50 Counties'!$A$2:$B$34,2)</f>
        <v>No</v>
      </c>
      <c r="O560" s="25">
        <f>(IF(N560="No",0,(IF(D560="CO2",0,(VLOOKUP(F560,'Rule Reductions'!$C$2:$E$75,2,FALSE))))))</f>
        <v>0</v>
      </c>
      <c r="P560" s="25">
        <f>(IF(N560="No",0,(IF(D560="CO2",0,(VLOOKUP(F560,'Rule Reductions'!$C$2:$E$75,3,FALSE))))))</f>
        <v>0</v>
      </c>
      <c r="Q560" s="22">
        <f t="shared" si="48"/>
        <v>0</v>
      </c>
      <c r="R560" s="22">
        <f t="shared" si="49"/>
        <v>0</v>
      </c>
      <c r="S560" s="22">
        <f t="shared" si="50"/>
        <v>0</v>
      </c>
      <c r="T560" s="22">
        <f t="shared" si="51"/>
        <v>0</v>
      </c>
      <c r="U560" s="22">
        <f t="shared" si="52"/>
        <v>0</v>
      </c>
      <c r="V560" s="22">
        <f t="shared" si="53"/>
        <v>0</v>
      </c>
    </row>
    <row r="561" spans="1:22" x14ac:dyDescent="0.25">
      <c r="A561" s="1" t="s">
        <v>47</v>
      </c>
      <c r="B561" s="1" t="s">
        <v>45</v>
      </c>
      <c r="C561" s="1" t="s">
        <v>33</v>
      </c>
      <c r="D561" s="1" t="s">
        <v>24</v>
      </c>
      <c r="E561" s="3">
        <v>0</v>
      </c>
      <c r="F561" s="1" t="s">
        <v>33</v>
      </c>
      <c r="G561" s="1" t="s">
        <v>100</v>
      </c>
      <c r="H561" s="13">
        <f>IF(G561="Mix",'Growth Factors'!$N$7,(IF(G561="Oil",'Growth Factors'!$E$7,'Growth Factors'!$K$7)))</f>
        <v>0.12321919048916015</v>
      </c>
      <c r="I561" s="23">
        <f>IF(G561="Mix",'Growth Factors'!$O$7,(IF(G561="Oil",'Growth Factors'!$F$7,'Growth Factors'!$L$7)))</f>
        <v>0.28844315001838977</v>
      </c>
      <c r="J561" s="23">
        <f>IF(G561="Mix",'Growth Factors'!$P$7,(IF(G561="Oil",'Growth Factors'!$G$7,'Growth Factors'!$M$7)))</f>
        <v>-5.5772089494429255E-4</v>
      </c>
      <c r="K561" s="23">
        <f>IF(G561="Mix",'Growth Factors'!$N$12,(IF(G561="Oil",'Growth Factors'!$E$12,'Growth Factors'!$K$12)))</f>
        <v>0.15067268446583987</v>
      </c>
      <c r="L561" s="23">
        <f>IF(G561="Mix",'Growth Factors'!$O$12,(IF(G561="Oil",'Growth Factors'!$F$12,'Growth Factors'!$L$12)))</f>
        <v>0.41821082914081459</v>
      </c>
      <c r="M561" s="23">
        <f>IF(G561="Mix",'Growth Factors'!$P$12,(IF(G561="Oil",'Growth Factors'!$G$12,'Growth Factors'!$M$12)))</f>
        <v>6.2059761281023675E-3</v>
      </c>
      <c r="N561" s="24" t="str">
        <f>VLOOKUP(A561,'Part 50 Counties'!$A$2:$B$34,2)</f>
        <v>No</v>
      </c>
      <c r="O561" s="25">
        <f>(IF(N561="No",0,(IF(D561="CO2",0,(VLOOKUP(F561,'Rule Reductions'!$C$2:$E$75,2,FALSE))))))</f>
        <v>0</v>
      </c>
      <c r="P561" s="25">
        <f>(IF(N561="No",0,(IF(D561="CO2",0,(VLOOKUP(F561,'Rule Reductions'!$C$2:$E$75,3,FALSE))))))</f>
        <v>0</v>
      </c>
      <c r="Q561" s="22">
        <f t="shared" si="48"/>
        <v>0</v>
      </c>
      <c r="R561" s="22">
        <f t="shared" si="49"/>
        <v>0</v>
      </c>
      <c r="S561" s="22">
        <f t="shared" si="50"/>
        <v>0</v>
      </c>
      <c r="T561" s="22">
        <f t="shared" si="51"/>
        <v>0</v>
      </c>
      <c r="U561" s="22">
        <f t="shared" si="52"/>
        <v>0</v>
      </c>
      <c r="V561" s="22">
        <f t="shared" si="53"/>
        <v>0</v>
      </c>
    </row>
    <row r="562" spans="1:22" x14ac:dyDescent="0.25">
      <c r="A562" s="1" t="s">
        <v>41</v>
      </c>
      <c r="B562" s="1" t="s">
        <v>16</v>
      </c>
      <c r="C562" s="1" t="s">
        <v>33</v>
      </c>
      <c r="D562" s="1" t="s">
        <v>23</v>
      </c>
      <c r="E562" s="2">
        <v>324.56975058973501</v>
      </c>
      <c r="F562" s="1" t="s">
        <v>33</v>
      </c>
      <c r="G562" s="1" t="s">
        <v>100</v>
      </c>
      <c r="H562" s="13">
        <f>IF(G562="Mix",'Growth Factors'!$N$7,(IF(G562="Oil",'Growth Factors'!$E$7,'Growth Factors'!$K$7)))</f>
        <v>0.12321919048916015</v>
      </c>
      <c r="I562" s="23">
        <f>IF(G562="Mix",'Growth Factors'!$O$7,(IF(G562="Oil",'Growth Factors'!$F$7,'Growth Factors'!$L$7)))</f>
        <v>0.28844315001838977</v>
      </c>
      <c r="J562" s="23">
        <f>IF(G562="Mix",'Growth Factors'!$P$7,(IF(G562="Oil",'Growth Factors'!$G$7,'Growth Factors'!$M$7)))</f>
        <v>-5.5772089494429255E-4</v>
      </c>
      <c r="K562" s="23">
        <f>IF(G562="Mix",'Growth Factors'!$N$12,(IF(G562="Oil",'Growth Factors'!$E$12,'Growth Factors'!$K$12)))</f>
        <v>0.15067268446583987</v>
      </c>
      <c r="L562" s="23">
        <f>IF(G562="Mix",'Growth Factors'!$O$12,(IF(G562="Oil",'Growth Factors'!$F$12,'Growth Factors'!$L$12)))</f>
        <v>0.41821082914081459</v>
      </c>
      <c r="M562" s="23">
        <f>IF(G562="Mix",'Growth Factors'!$P$12,(IF(G562="Oil",'Growth Factors'!$G$12,'Growth Factors'!$M$12)))</f>
        <v>6.2059761281023675E-3</v>
      </c>
      <c r="N562" s="24" t="str">
        <f>VLOOKUP(A562,'Part 50 Counties'!$A$2:$B$34,2)</f>
        <v>Yes</v>
      </c>
      <c r="O562" s="25">
        <f>(IF(N562="No",0,(IF(D562="CO2",0,(VLOOKUP(F562,'Rule Reductions'!$C$2:$E$75,2,FALSE))))))</f>
        <v>0</v>
      </c>
      <c r="P562" s="25">
        <f>(IF(N562="No",0,(IF(D562="CO2",0,(VLOOKUP(F562,'Rule Reductions'!$C$2:$E$75,3,FALSE))))))</f>
        <v>0</v>
      </c>
      <c r="Q562" s="22">
        <f t="shared" si="48"/>
        <v>364.56297251467078</v>
      </c>
      <c r="R562" s="22">
        <f t="shared" si="49"/>
        <v>418.18967185052128</v>
      </c>
      <c r="S562" s="22">
        <f t="shared" si="50"/>
        <v>324.38873125796425</v>
      </c>
      <c r="T562" s="22">
        <f t="shared" si="51"/>
        <v>373.47354620749849</v>
      </c>
      <c r="U562" s="22">
        <f t="shared" si="52"/>
        <v>460.30833509789551</v>
      </c>
      <c r="V562" s="22">
        <f t="shared" si="53"/>
        <v>326.58402271379902</v>
      </c>
    </row>
    <row r="563" spans="1:22" x14ac:dyDescent="0.25">
      <c r="A563" s="1" t="s">
        <v>41</v>
      </c>
      <c r="B563" s="1" t="s">
        <v>16</v>
      </c>
      <c r="C563" s="1" t="s">
        <v>33</v>
      </c>
      <c r="D563" s="1" t="s">
        <v>24</v>
      </c>
      <c r="E563" s="2">
        <v>95485.549849322895</v>
      </c>
      <c r="F563" s="1" t="s">
        <v>33</v>
      </c>
      <c r="G563" s="1" t="s">
        <v>100</v>
      </c>
      <c r="H563" s="13">
        <f>IF(G563="Mix",'Growth Factors'!$N$7,(IF(G563="Oil",'Growth Factors'!$E$7,'Growth Factors'!$K$7)))</f>
        <v>0.12321919048916015</v>
      </c>
      <c r="I563" s="23">
        <f>IF(G563="Mix",'Growth Factors'!$O$7,(IF(G563="Oil",'Growth Factors'!$F$7,'Growth Factors'!$L$7)))</f>
        <v>0.28844315001838977</v>
      </c>
      <c r="J563" s="23">
        <f>IF(G563="Mix",'Growth Factors'!$P$7,(IF(G563="Oil",'Growth Factors'!$G$7,'Growth Factors'!$M$7)))</f>
        <v>-5.5772089494429255E-4</v>
      </c>
      <c r="K563" s="23">
        <f>IF(G563="Mix",'Growth Factors'!$N$12,(IF(G563="Oil",'Growth Factors'!$E$12,'Growth Factors'!$K$12)))</f>
        <v>0.15067268446583987</v>
      </c>
      <c r="L563" s="23">
        <f>IF(G563="Mix",'Growth Factors'!$O$12,(IF(G563="Oil",'Growth Factors'!$F$12,'Growth Factors'!$L$12)))</f>
        <v>0.41821082914081459</v>
      </c>
      <c r="M563" s="23">
        <f>IF(G563="Mix",'Growth Factors'!$P$12,(IF(G563="Oil",'Growth Factors'!$G$12,'Growth Factors'!$M$12)))</f>
        <v>6.2059761281023675E-3</v>
      </c>
      <c r="N563" s="24" t="str">
        <f>VLOOKUP(A563,'Part 50 Counties'!$A$2:$B$34,2)</f>
        <v>Yes</v>
      </c>
      <c r="O563" s="25">
        <f>(IF(N563="No",0,(IF(D563="CO2",0,(VLOOKUP(F563,'Rule Reductions'!$C$2:$E$75,2,FALSE))))))</f>
        <v>0</v>
      </c>
      <c r="P563" s="25">
        <f>(IF(N563="No",0,(IF(D563="CO2",0,(VLOOKUP(F563,'Rule Reductions'!$C$2:$E$75,3,FALSE))))))</f>
        <v>0</v>
      </c>
      <c r="Q563" s="22">
        <f t="shared" si="48"/>
        <v>107251.20200516882</v>
      </c>
      <c r="R563" s="22">
        <f t="shared" si="49"/>
        <v>123027.70262909957</v>
      </c>
      <c r="S563" s="22">
        <f t="shared" si="50"/>
        <v>95432.295563006686</v>
      </c>
      <c r="T563" s="22">
        <f t="shared" si="51"/>
        <v>109872.61397281715</v>
      </c>
      <c r="U563" s="22">
        <f t="shared" si="52"/>
        <v>135418.64082277482</v>
      </c>
      <c r="V563" s="22">
        <f t="shared" si="53"/>
        <v>96078.130892266519</v>
      </c>
    </row>
    <row r="564" spans="1:22" x14ac:dyDescent="0.25">
      <c r="A564" s="1" t="s">
        <v>41</v>
      </c>
      <c r="B564" s="1" t="s">
        <v>45</v>
      </c>
      <c r="C564" s="1" t="s">
        <v>33</v>
      </c>
      <c r="D564" s="1" t="s">
        <v>23</v>
      </c>
      <c r="E564" s="2">
        <v>2034.00143953666</v>
      </c>
      <c r="F564" s="1" t="s">
        <v>33</v>
      </c>
      <c r="G564" s="1" t="s">
        <v>100</v>
      </c>
      <c r="H564" s="13">
        <f>IF(G564="Mix",'Growth Factors'!$N$7,(IF(G564="Oil",'Growth Factors'!$E$7,'Growth Factors'!$K$7)))</f>
        <v>0.12321919048916015</v>
      </c>
      <c r="I564" s="23">
        <f>IF(G564="Mix",'Growth Factors'!$O$7,(IF(G564="Oil",'Growth Factors'!$F$7,'Growth Factors'!$L$7)))</f>
        <v>0.28844315001838977</v>
      </c>
      <c r="J564" s="23">
        <f>IF(G564="Mix",'Growth Factors'!$P$7,(IF(G564="Oil",'Growth Factors'!$G$7,'Growth Factors'!$M$7)))</f>
        <v>-5.5772089494429255E-4</v>
      </c>
      <c r="K564" s="23">
        <f>IF(G564="Mix",'Growth Factors'!$N$12,(IF(G564="Oil",'Growth Factors'!$E$12,'Growth Factors'!$K$12)))</f>
        <v>0.15067268446583987</v>
      </c>
      <c r="L564" s="23">
        <f>IF(G564="Mix",'Growth Factors'!$O$12,(IF(G564="Oil",'Growth Factors'!$F$12,'Growth Factors'!$L$12)))</f>
        <v>0.41821082914081459</v>
      </c>
      <c r="M564" s="23">
        <f>IF(G564="Mix",'Growth Factors'!$P$12,(IF(G564="Oil",'Growth Factors'!$G$12,'Growth Factors'!$M$12)))</f>
        <v>6.2059761281023675E-3</v>
      </c>
      <c r="N564" s="24" t="str">
        <f>VLOOKUP(A564,'Part 50 Counties'!$A$2:$B$34,2)</f>
        <v>Yes</v>
      </c>
      <c r="O564" s="25">
        <f>(IF(N564="No",0,(IF(D564="CO2",0,(VLOOKUP(F564,'Rule Reductions'!$C$2:$E$75,2,FALSE))))))</f>
        <v>0</v>
      </c>
      <c r="P564" s="25">
        <f>(IF(N564="No",0,(IF(D564="CO2",0,(VLOOKUP(F564,'Rule Reductions'!$C$2:$E$75,3,FALSE))))))</f>
        <v>0</v>
      </c>
      <c r="Q564" s="22">
        <f t="shared" si="48"/>
        <v>2284.6294503701538</v>
      </c>
      <c r="R564" s="22">
        <f t="shared" si="49"/>
        <v>2620.6952218985534</v>
      </c>
      <c r="S564" s="22">
        <f t="shared" si="50"/>
        <v>2032.8670344334835</v>
      </c>
      <c r="T564" s="22">
        <f t="shared" si="51"/>
        <v>2340.4698966390315</v>
      </c>
      <c r="U564" s="22">
        <f t="shared" si="52"/>
        <v>2884.6428680388972</v>
      </c>
      <c r="V564" s="22">
        <f t="shared" si="53"/>
        <v>2046.6244039149503</v>
      </c>
    </row>
    <row r="565" spans="1:22" x14ac:dyDescent="0.25">
      <c r="A565" s="1" t="s">
        <v>41</v>
      </c>
      <c r="B565" s="1" t="s">
        <v>45</v>
      </c>
      <c r="C565" s="1" t="s">
        <v>33</v>
      </c>
      <c r="D565" s="1" t="s">
        <v>24</v>
      </c>
      <c r="E565" s="2">
        <v>508366.37385143002</v>
      </c>
      <c r="F565" s="1" t="s">
        <v>33</v>
      </c>
      <c r="G565" s="1" t="s">
        <v>100</v>
      </c>
      <c r="H565" s="13">
        <f>IF(G565="Mix",'Growth Factors'!$N$7,(IF(G565="Oil",'Growth Factors'!$E$7,'Growth Factors'!$K$7)))</f>
        <v>0.12321919048916015</v>
      </c>
      <c r="I565" s="23">
        <f>IF(G565="Mix",'Growth Factors'!$O$7,(IF(G565="Oil",'Growth Factors'!$F$7,'Growth Factors'!$L$7)))</f>
        <v>0.28844315001838977</v>
      </c>
      <c r="J565" s="23">
        <f>IF(G565="Mix",'Growth Factors'!$P$7,(IF(G565="Oil",'Growth Factors'!$G$7,'Growth Factors'!$M$7)))</f>
        <v>-5.5772089494429255E-4</v>
      </c>
      <c r="K565" s="23">
        <f>IF(G565="Mix",'Growth Factors'!$N$12,(IF(G565="Oil",'Growth Factors'!$E$12,'Growth Factors'!$K$12)))</f>
        <v>0.15067268446583987</v>
      </c>
      <c r="L565" s="23">
        <f>IF(G565="Mix",'Growth Factors'!$O$12,(IF(G565="Oil",'Growth Factors'!$F$12,'Growth Factors'!$L$12)))</f>
        <v>0.41821082914081459</v>
      </c>
      <c r="M565" s="23">
        <f>IF(G565="Mix",'Growth Factors'!$P$12,(IF(G565="Oil",'Growth Factors'!$G$12,'Growth Factors'!$M$12)))</f>
        <v>6.2059761281023675E-3</v>
      </c>
      <c r="N565" s="24" t="str">
        <f>VLOOKUP(A565,'Part 50 Counties'!$A$2:$B$34,2)</f>
        <v>Yes</v>
      </c>
      <c r="O565" s="25">
        <f>(IF(N565="No",0,(IF(D565="CO2",0,(VLOOKUP(F565,'Rule Reductions'!$C$2:$E$75,2,FALSE))))))</f>
        <v>0</v>
      </c>
      <c r="P565" s="25">
        <f>(IF(N565="No",0,(IF(D565="CO2",0,(VLOOKUP(F565,'Rule Reductions'!$C$2:$E$75,3,FALSE))))))</f>
        <v>0</v>
      </c>
      <c r="Q565" s="22">
        <f t="shared" si="48"/>
        <v>571006.86690931302</v>
      </c>
      <c r="R565" s="22">
        <f t="shared" si="49"/>
        <v>655001.17208856286</v>
      </c>
      <c r="S565" s="22">
        <f t="shared" si="50"/>
        <v>508082.84730244603</v>
      </c>
      <c r="T565" s="22">
        <f t="shared" si="51"/>
        <v>584963.3000917898</v>
      </c>
      <c r="U565" s="22">
        <f t="shared" si="52"/>
        <v>720970.69656714587</v>
      </c>
      <c r="V565" s="22">
        <f t="shared" si="53"/>
        <v>511521.28343188198</v>
      </c>
    </row>
    <row r="566" spans="1:22" x14ac:dyDescent="0.25">
      <c r="A566" s="1" t="s">
        <v>48</v>
      </c>
      <c r="B566" s="1" t="s">
        <v>16</v>
      </c>
      <c r="C566" s="1" t="s">
        <v>33</v>
      </c>
      <c r="D566" s="1" t="s">
        <v>23</v>
      </c>
      <c r="E566" s="7">
        <v>4.3644354932450002E-2</v>
      </c>
      <c r="F566" s="1" t="s">
        <v>33</v>
      </c>
      <c r="G566" s="1" t="s">
        <v>100</v>
      </c>
      <c r="H566" s="13">
        <f>IF(G566="Mix",'Growth Factors'!$N$7,(IF(G566="Oil",'Growth Factors'!$E$7,'Growth Factors'!$K$7)))</f>
        <v>0.12321919048916015</v>
      </c>
      <c r="I566" s="23">
        <f>IF(G566="Mix",'Growth Factors'!$O$7,(IF(G566="Oil",'Growth Factors'!$F$7,'Growth Factors'!$L$7)))</f>
        <v>0.28844315001838977</v>
      </c>
      <c r="J566" s="23">
        <f>IF(G566="Mix",'Growth Factors'!$P$7,(IF(G566="Oil",'Growth Factors'!$G$7,'Growth Factors'!$M$7)))</f>
        <v>-5.5772089494429255E-4</v>
      </c>
      <c r="K566" s="23">
        <f>IF(G566="Mix",'Growth Factors'!$N$12,(IF(G566="Oil",'Growth Factors'!$E$12,'Growth Factors'!$K$12)))</f>
        <v>0.15067268446583987</v>
      </c>
      <c r="L566" s="23">
        <f>IF(G566="Mix",'Growth Factors'!$O$12,(IF(G566="Oil",'Growth Factors'!$F$12,'Growth Factors'!$L$12)))</f>
        <v>0.41821082914081459</v>
      </c>
      <c r="M566" s="23">
        <f>IF(G566="Mix",'Growth Factors'!$P$12,(IF(G566="Oil",'Growth Factors'!$G$12,'Growth Factors'!$M$12)))</f>
        <v>6.2059761281023675E-3</v>
      </c>
      <c r="N566" s="24" t="str">
        <f>VLOOKUP(A566,'Part 50 Counties'!$A$2:$B$34,2)</f>
        <v>No</v>
      </c>
      <c r="O566" s="25">
        <f>(IF(N566="No",0,(IF(D566="CO2",0,(VLOOKUP(F566,'Rule Reductions'!$C$2:$E$75,2,FALSE))))))</f>
        <v>0</v>
      </c>
      <c r="P566" s="25">
        <f>(IF(N566="No",0,(IF(D566="CO2",0,(VLOOKUP(F566,'Rule Reductions'!$C$2:$E$75,3,FALSE))))))</f>
        <v>0</v>
      </c>
      <c r="Q566" s="22">
        <f t="shared" si="48"/>
        <v>4.9022177016648079E-2</v>
      </c>
      <c r="R566" s="22">
        <f t="shared" si="49"/>
        <v>5.6233270149686529E-2</v>
      </c>
      <c r="S566" s="22">
        <f t="shared" si="50"/>
        <v>4.362001356375781E-2</v>
      </c>
      <c r="T566" s="22">
        <f t="shared" si="51"/>
        <v>5.0220367051902165E-2</v>
      </c>
      <c r="U566" s="22">
        <f t="shared" si="52"/>
        <v>6.1896896796065921E-2</v>
      </c>
      <c r="V566" s="22">
        <f t="shared" si="53"/>
        <v>4.3915210757287215E-2</v>
      </c>
    </row>
    <row r="567" spans="1:22" x14ac:dyDescent="0.25">
      <c r="A567" s="1" t="s">
        <v>48</v>
      </c>
      <c r="B567" s="1" t="s">
        <v>16</v>
      </c>
      <c r="C567" s="1" t="s">
        <v>33</v>
      </c>
      <c r="D567" s="1" t="s">
        <v>24</v>
      </c>
      <c r="E567" s="2">
        <v>14.2762776755491</v>
      </c>
      <c r="F567" s="1" t="s">
        <v>33</v>
      </c>
      <c r="G567" s="1" t="s">
        <v>100</v>
      </c>
      <c r="H567" s="13">
        <f>IF(G567="Mix",'Growth Factors'!$N$7,(IF(G567="Oil",'Growth Factors'!$E$7,'Growth Factors'!$K$7)))</f>
        <v>0.12321919048916015</v>
      </c>
      <c r="I567" s="23">
        <f>IF(G567="Mix",'Growth Factors'!$O$7,(IF(G567="Oil",'Growth Factors'!$F$7,'Growth Factors'!$L$7)))</f>
        <v>0.28844315001838977</v>
      </c>
      <c r="J567" s="23">
        <f>IF(G567="Mix",'Growth Factors'!$P$7,(IF(G567="Oil",'Growth Factors'!$G$7,'Growth Factors'!$M$7)))</f>
        <v>-5.5772089494429255E-4</v>
      </c>
      <c r="K567" s="23">
        <f>IF(G567="Mix",'Growth Factors'!$N$12,(IF(G567="Oil",'Growth Factors'!$E$12,'Growth Factors'!$K$12)))</f>
        <v>0.15067268446583987</v>
      </c>
      <c r="L567" s="23">
        <f>IF(G567="Mix",'Growth Factors'!$O$12,(IF(G567="Oil",'Growth Factors'!$F$12,'Growth Factors'!$L$12)))</f>
        <v>0.41821082914081459</v>
      </c>
      <c r="M567" s="23">
        <f>IF(G567="Mix",'Growth Factors'!$P$12,(IF(G567="Oil",'Growth Factors'!$G$12,'Growth Factors'!$M$12)))</f>
        <v>6.2059761281023675E-3</v>
      </c>
      <c r="N567" s="24" t="str">
        <f>VLOOKUP(A567,'Part 50 Counties'!$A$2:$B$34,2)</f>
        <v>No</v>
      </c>
      <c r="O567" s="25">
        <f>(IF(N567="No",0,(IF(D567="CO2",0,(VLOOKUP(F567,'Rule Reductions'!$C$2:$E$75,2,FALSE))))))</f>
        <v>0</v>
      </c>
      <c r="P567" s="25">
        <f>(IF(N567="No",0,(IF(D567="CO2",0,(VLOOKUP(F567,'Rule Reductions'!$C$2:$E$75,3,FALSE))))))</f>
        <v>0</v>
      </c>
      <c r="Q567" s="22">
        <f t="shared" si="48"/>
        <v>16.035389053928728</v>
      </c>
      <c r="R567" s="22">
        <f t="shared" si="49"/>
        <v>18.394172178821698</v>
      </c>
      <c r="S567" s="22">
        <f t="shared" si="50"/>
        <v>14.26831549718742</v>
      </c>
      <c r="T567" s="22">
        <f t="shared" si="51"/>
        <v>16.427322757103823</v>
      </c>
      <c r="U567" s="22">
        <f t="shared" si="52"/>
        <v>20.24677159928499</v>
      </c>
      <c r="V567" s="22">
        <f t="shared" si="53"/>
        <v>14.364875914001718</v>
      </c>
    </row>
    <row r="568" spans="1:22" x14ac:dyDescent="0.25">
      <c r="A568" s="1" t="s">
        <v>48</v>
      </c>
      <c r="B568" s="1" t="s">
        <v>45</v>
      </c>
      <c r="C568" s="1" t="s">
        <v>33</v>
      </c>
      <c r="D568" s="1" t="s">
        <v>23</v>
      </c>
      <c r="E568" s="8">
        <v>9.6540000000000005E-4</v>
      </c>
      <c r="F568" s="1" t="s">
        <v>33</v>
      </c>
      <c r="G568" s="1" t="s">
        <v>100</v>
      </c>
      <c r="H568" s="13">
        <f>IF(G568="Mix",'Growth Factors'!$N$7,(IF(G568="Oil",'Growth Factors'!$E$7,'Growth Factors'!$K$7)))</f>
        <v>0.12321919048916015</v>
      </c>
      <c r="I568" s="23">
        <f>IF(G568="Mix",'Growth Factors'!$O$7,(IF(G568="Oil",'Growth Factors'!$F$7,'Growth Factors'!$L$7)))</f>
        <v>0.28844315001838977</v>
      </c>
      <c r="J568" s="23">
        <f>IF(G568="Mix",'Growth Factors'!$P$7,(IF(G568="Oil",'Growth Factors'!$G$7,'Growth Factors'!$M$7)))</f>
        <v>-5.5772089494429255E-4</v>
      </c>
      <c r="K568" s="23">
        <f>IF(G568="Mix",'Growth Factors'!$N$12,(IF(G568="Oil",'Growth Factors'!$E$12,'Growth Factors'!$K$12)))</f>
        <v>0.15067268446583987</v>
      </c>
      <c r="L568" s="23">
        <f>IF(G568="Mix",'Growth Factors'!$O$12,(IF(G568="Oil",'Growth Factors'!$F$12,'Growth Factors'!$L$12)))</f>
        <v>0.41821082914081459</v>
      </c>
      <c r="M568" s="23">
        <f>IF(G568="Mix",'Growth Factors'!$P$12,(IF(G568="Oil",'Growth Factors'!$G$12,'Growth Factors'!$M$12)))</f>
        <v>6.2059761281023675E-3</v>
      </c>
      <c r="N568" s="24" t="str">
        <f>VLOOKUP(A568,'Part 50 Counties'!$A$2:$B$34,2)</f>
        <v>No</v>
      </c>
      <c r="O568" s="25">
        <f>(IF(N568="No",0,(IF(D568="CO2",0,(VLOOKUP(F568,'Rule Reductions'!$C$2:$E$75,2,FALSE))))))</f>
        <v>0</v>
      </c>
      <c r="P568" s="25">
        <f>(IF(N568="No",0,(IF(D568="CO2",0,(VLOOKUP(F568,'Rule Reductions'!$C$2:$E$75,3,FALSE))))))</f>
        <v>0</v>
      </c>
      <c r="Q568" s="22">
        <f t="shared" si="48"/>
        <v>1.0843558064982353E-3</v>
      </c>
      <c r="R568" s="22">
        <f t="shared" si="49"/>
        <v>1.2438630170277536E-3</v>
      </c>
      <c r="S568" s="22">
        <f t="shared" si="50"/>
        <v>9.6486157624802078E-4</v>
      </c>
      <c r="T568" s="22">
        <f t="shared" si="51"/>
        <v>1.110859409583322E-3</v>
      </c>
      <c r="U568" s="22">
        <f t="shared" si="52"/>
        <v>1.3691407344525424E-3</v>
      </c>
      <c r="V568" s="22">
        <f t="shared" si="53"/>
        <v>9.713912493540701E-4</v>
      </c>
    </row>
    <row r="569" spans="1:22" x14ac:dyDescent="0.25">
      <c r="A569" s="1" t="s">
        <v>48</v>
      </c>
      <c r="B569" s="1" t="s">
        <v>45</v>
      </c>
      <c r="C569" s="1" t="s">
        <v>33</v>
      </c>
      <c r="D569" s="1" t="s">
        <v>24</v>
      </c>
      <c r="E569" s="4">
        <v>0.270312</v>
      </c>
      <c r="F569" s="1" t="s">
        <v>33</v>
      </c>
      <c r="G569" s="1" t="s">
        <v>100</v>
      </c>
      <c r="H569" s="13">
        <f>IF(G569="Mix",'Growth Factors'!$N$7,(IF(G569="Oil",'Growth Factors'!$E$7,'Growth Factors'!$K$7)))</f>
        <v>0.12321919048916015</v>
      </c>
      <c r="I569" s="23">
        <f>IF(G569="Mix",'Growth Factors'!$O$7,(IF(G569="Oil",'Growth Factors'!$F$7,'Growth Factors'!$L$7)))</f>
        <v>0.28844315001838977</v>
      </c>
      <c r="J569" s="23">
        <f>IF(G569="Mix",'Growth Factors'!$P$7,(IF(G569="Oil",'Growth Factors'!$G$7,'Growth Factors'!$M$7)))</f>
        <v>-5.5772089494429255E-4</v>
      </c>
      <c r="K569" s="23">
        <f>IF(G569="Mix",'Growth Factors'!$N$12,(IF(G569="Oil",'Growth Factors'!$E$12,'Growth Factors'!$K$12)))</f>
        <v>0.15067268446583987</v>
      </c>
      <c r="L569" s="23">
        <f>IF(G569="Mix",'Growth Factors'!$O$12,(IF(G569="Oil",'Growth Factors'!$F$12,'Growth Factors'!$L$12)))</f>
        <v>0.41821082914081459</v>
      </c>
      <c r="M569" s="23">
        <f>IF(G569="Mix",'Growth Factors'!$P$12,(IF(G569="Oil",'Growth Factors'!$G$12,'Growth Factors'!$M$12)))</f>
        <v>6.2059761281023675E-3</v>
      </c>
      <c r="N569" s="24" t="str">
        <f>VLOOKUP(A569,'Part 50 Counties'!$A$2:$B$34,2)</f>
        <v>No</v>
      </c>
      <c r="O569" s="25">
        <f>(IF(N569="No",0,(IF(D569="CO2",0,(VLOOKUP(F569,'Rule Reductions'!$C$2:$E$75,2,FALSE))))))</f>
        <v>0</v>
      </c>
      <c r="P569" s="25">
        <f>(IF(N569="No",0,(IF(D569="CO2",0,(VLOOKUP(F569,'Rule Reductions'!$C$2:$E$75,3,FALSE))))))</f>
        <v>0</v>
      </c>
      <c r="Q569" s="22">
        <f t="shared" si="48"/>
        <v>0.30361962581950586</v>
      </c>
      <c r="R569" s="22">
        <f t="shared" si="49"/>
        <v>0.34828164476777096</v>
      </c>
      <c r="S569" s="22">
        <f t="shared" si="50"/>
        <v>0.2701612413494458</v>
      </c>
      <c r="T569" s="22">
        <f t="shared" si="51"/>
        <v>0.3110406346833301</v>
      </c>
      <c r="U569" s="22">
        <f t="shared" si="52"/>
        <v>0.38335940564671189</v>
      </c>
      <c r="V569" s="22">
        <f t="shared" si="53"/>
        <v>0.27198954981913959</v>
      </c>
    </row>
    <row r="570" spans="1:22" x14ac:dyDescent="0.25">
      <c r="A570" s="1" t="s">
        <v>42</v>
      </c>
      <c r="B570" s="1" t="s">
        <v>16</v>
      </c>
      <c r="C570" s="1" t="s">
        <v>33</v>
      </c>
      <c r="D570" s="1" t="s">
        <v>23</v>
      </c>
      <c r="E570" s="4">
        <v>0.87201134888987397</v>
      </c>
      <c r="F570" s="1" t="s">
        <v>33</v>
      </c>
      <c r="G570" s="1" t="s">
        <v>100</v>
      </c>
      <c r="H570" s="13">
        <f>IF(G570="Mix",'Growth Factors'!$N$7,(IF(G570="Oil",'Growth Factors'!$E$7,'Growth Factors'!$K$7)))</f>
        <v>0.12321919048916015</v>
      </c>
      <c r="I570" s="23">
        <f>IF(G570="Mix",'Growth Factors'!$O$7,(IF(G570="Oil",'Growth Factors'!$F$7,'Growth Factors'!$L$7)))</f>
        <v>0.28844315001838977</v>
      </c>
      <c r="J570" s="23">
        <f>IF(G570="Mix",'Growth Factors'!$P$7,(IF(G570="Oil",'Growth Factors'!$G$7,'Growth Factors'!$M$7)))</f>
        <v>-5.5772089494429255E-4</v>
      </c>
      <c r="K570" s="23">
        <f>IF(G570="Mix",'Growth Factors'!$N$12,(IF(G570="Oil",'Growth Factors'!$E$12,'Growth Factors'!$K$12)))</f>
        <v>0.15067268446583987</v>
      </c>
      <c r="L570" s="23">
        <f>IF(G570="Mix",'Growth Factors'!$O$12,(IF(G570="Oil",'Growth Factors'!$F$12,'Growth Factors'!$L$12)))</f>
        <v>0.41821082914081459</v>
      </c>
      <c r="M570" s="23">
        <f>IF(G570="Mix",'Growth Factors'!$P$12,(IF(G570="Oil",'Growth Factors'!$G$12,'Growth Factors'!$M$12)))</f>
        <v>6.2059761281023675E-3</v>
      </c>
      <c r="N570" s="24" t="str">
        <f>VLOOKUP(A570,'Part 50 Counties'!$A$2:$B$34,2)</f>
        <v>Yes</v>
      </c>
      <c r="O570" s="25">
        <f>(IF(N570="No",0,(IF(D570="CO2",0,(VLOOKUP(F570,'Rule Reductions'!$C$2:$E$75,2,FALSE))))))</f>
        <v>0</v>
      </c>
      <c r="P570" s="25">
        <f>(IF(N570="No",0,(IF(D570="CO2",0,(VLOOKUP(F570,'Rule Reductions'!$C$2:$E$75,3,FALSE))))))</f>
        <v>0</v>
      </c>
      <c r="Q570" s="22">
        <f t="shared" si="48"/>
        <v>0.97945988139744489</v>
      </c>
      <c r="R570" s="22">
        <f t="shared" si="49"/>
        <v>1.1235370492154542</v>
      </c>
      <c r="S570" s="22">
        <f t="shared" si="50"/>
        <v>0.87152500993996951</v>
      </c>
      <c r="T570" s="22">
        <f t="shared" si="51"/>
        <v>1.0033996397117895</v>
      </c>
      <c r="U570" s="22">
        <f t="shared" si="52"/>
        <v>1.2366959381293083</v>
      </c>
      <c r="V570" s="22">
        <f t="shared" si="53"/>
        <v>0.87742303050451886</v>
      </c>
    </row>
    <row r="571" spans="1:22" x14ac:dyDescent="0.25">
      <c r="A571" s="1" t="s">
        <v>42</v>
      </c>
      <c r="B571" s="1" t="s">
        <v>16</v>
      </c>
      <c r="C571" s="1" t="s">
        <v>33</v>
      </c>
      <c r="D571" s="1" t="s">
        <v>24</v>
      </c>
      <c r="E571" s="2">
        <v>289.40418596206598</v>
      </c>
      <c r="F571" s="1" t="s">
        <v>33</v>
      </c>
      <c r="G571" s="1" t="s">
        <v>100</v>
      </c>
      <c r="H571" s="13">
        <f>IF(G571="Mix",'Growth Factors'!$N$7,(IF(G571="Oil",'Growth Factors'!$E$7,'Growth Factors'!$K$7)))</f>
        <v>0.12321919048916015</v>
      </c>
      <c r="I571" s="23">
        <f>IF(G571="Mix",'Growth Factors'!$O$7,(IF(G571="Oil",'Growth Factors'!$F$7,'Growth Factors'!$L$7)))</f>
        <v>0.28844315001838977</v>
      </c>
      <c r="J571" s="23">
        <f>IF(G571="Mix",'Growth Factors'!$P$7,(IF(G571="Oil",'Growth Factors'!$G$7,'Growth Factors'!$M$7)))</f>
        <v>-5.5772089494429255E-4</v>
      </c>
      <c r="K571" s="23">
        <f>IF(G571="Mix",'Growth Factors'!$N$12,(IF(G571="Oil",'Growth Factors'!$E$12,'Growth Factors'!$K$12)))</f>
        <v>0.15067268446583987</v>
      </c>
      <c r="L571" s="23">
        <f>IF(G571="Mix",'Growth Factors'!$O$12,(IF(G571="Oil",'Growth Factors'!$F$12,'Growth Factors'!$L$12)))</f>
        <v>0.41821082914081459</v>
      </c>
      <c r="M571" s="23">
        <f>IF(G571="Mix",'Growth Factors'!$P$12,(IF(G571="Oil",'Growth Factors'!$G$12,'Growth Factors'!$M$12)))</f>
        <v>6.2059761281023675E-3</v>
      </c>
      <c r="N571" s="24" t="str">
        <f>VLOOKUP(A571,'Part 50 Counties'!$A$2:$B$34,2)</f>
        <v>Yes</v>
      </c>
      <c r="O571" s="25">
        <v>0.95</v>
      </c>
      <c r="P571" s="25">
        <v>0.95</v>
      </c>
      <c r="Q571" s="22">
        <f t="shared" si="48"/>
        <v>16.25321677402432</v>
      </c>
      <c r="R571" s="22">
        <f t="shared" si="49"/>
        <v>18.644042049473622</v>
      </c>
      <c r="S571" s="22">
        <f t="shared" si="50"/>
        <v>14.462138960023541</v>
      </c>
      <c r="T571" s="22">
        <f t="shared" si="51"/>
        <v>16.650474577831094</v>
      </c>
      <c r="U571" s="22">
        <f t="shared" si="52"/>
        <v>20.521807526504222</v>
      </c>
      <c r="V571" s="22">
        <f t="shared" si="53"/>
        <v>14.560011071575987</v>
      </c>
    </row>
    <row r="572" spans="1:22" x14ac:dyDescent="0.25">
      <c r="A572" s="1" t="s">
        <v>42</v>
      </c>
      <c r="B572" s="1" t="s">
        <v>45</v>
      </c>
      <c r="C572" s="1" t="s">
        <v>33</v>
      </c>
      <c r="D572" s="1" t="s">
        <v>23</v>
      </c>
      <c r="E572" s="7">
        <v>8.6122636088438703E-2</v>
      </c>
      <c r="F572" s="1" t="s">
        <v>33</v>
      </c>
      <c r="G572" s="1" t="s">
        <v>100</v>
      </c>
      <c r="H572" s="13">
        <f>IF(G572="Mix",'Growth Factors'!$N$7,(IF(G572="Oil",'Growth Factors'!$E$7,'Growth Factors'!$K$7)))</f>
        <v>0.12321919048916015</v>
      </c>
      <c r="I572" s="23">
        <f>IF(G572="Mix",'Growth Factors'!$O$7,(IF(G572="Oil",'Growth Factors'!$F$7,'Growth Factors'!$L$7)))</f>
        <v>0.28844315001838977</v>
      </c>
      <c r="J572" s="23">
        <f>IF(G572="Mix",'Growth Factors'!$P$7,(IF(G572="Oil",'Growth Factors'!$G$7,'Growth Factors'!$M$7)))</f>
        <v>-5.5772089494429255E-4</v>
      </c>
      <c r="K572" s="23">
        <f>IF(G572="Mix",'Growth Factors'!$N$12,(IF(G572="Oil",'Growth Factors'!$E$12,'Growth Factors'!$K$12)))</f>
        <v>0.15067268446583987</v>
      </c>
      <c r="L572" s="23">
        <f>IF(G572="Mix",'Growth Factors'!$O$12,(IF(G572="Oil",'Growth Factors'!$F$12,'Growth Factors'!$L$12)))</f>
        <v>0.41821082914081459</v>
      </c>
      <c r="M572" s="23">
        <f>IF(G572="Mix",'Growth Factors'!$P$12,(IF(G572="Oil",'Growth Factors'!$G$12,'Growth Factors'!$M$12)))</f>
        <v>6.2059761281023675E-3</v>
      </c>
      <c r="N572" s="24" t="str">
        <f>VLOOKUP(A572,'Part 50 Counties'!$A$2:$B$34,2)</f>
        <v>Yes</v>
      </c>
      <c r="O572" s="25">
        <f>(IF(N572="No",0,(IF(D572="CO2",0,(VLOOKUP(F572,'Rule Reductions'!$C$2:$E$75,2,FALSE))))))</f>
        <v>0</v>
      </c>
      <c r="P572" s="25">
        <f>(IF(N572="No",0,(IF(D572="CO2",0,(VLOOKUP(F572,'Rule Reductions'!$C$2:$E$75,3,FALSE))))))</f>
        <v>0</v>
      </c>
      <c r="Q572" s="22">
        <f t="shared" si="48"/>
        <v>9.6734597590048654E-2</v>
      </c>
      <c r="R572" s="22">
        <f t="shared" si="49"/>
        <v>0.11096412052967541</v>
      </c>
      <c r="S572" s="22">
        <f t="shared" si="50"/>
        <v>8.6074603694764495E-2</v>
      </c>
      <c r="T572" s="22">
        <f t="shared" si="51"/>
        <v>9.9098964861158392E-2</v>
      </c>
      <c r="U572" s="22">
        <f t="shared" si="52"/>
        <v>0.1221400551347773</v>
      </c>
      <c r="V572" s="22">
        <f t="shared" si="53"/>
        <v>8.6657111112092802E-2</v>
      </c>
    </row>
    <row r="573" spans="1:22" x14ac:dyDescent="0.25">
      <c r="A573" s="1" t="s">
        <v>42</v>
      </c>
      <c r="B573" s="1" t="s">
        <v>45</v>
      </c>
      <c r="C573" s="1" t="s">
        <v>33</v>
      </c>
      <c r="D573" s="1" t="s">
        <v>24</v>
      </c>
      <c r="E573" s="2">
        <v>18.676217152574399</v>
      </c>
      <c r="F573" s="1" t="s">
        <v>33</v>
      </c>
      <c r="G573" s="1" t="s">
        <v>100</v>
      </c>
      <c r="H573" s="13">
        <f>IF(G573="Mix",'Growth Factors'!$N$7,(IF(G573="Oil",'Growth Factors'!$E$7,'Growth Factors'!$K$7)))</f>
        <v>0.12321919048916015</v>
      </c>
      <c r="I573" s="23">
        <f>IF(G573="Mix",'Growth Factors'!$O$7,(IF(G573="Oil",'Growth Factors'!$F$7,'Growth Factors'!$L$7)))</f>
        <v>0.28844315001838977</v>
      </c>
      <c r="J573" s="23">
        <f>IF(G573="Mix",'Growth Factors'!$P$7,(IF(G573="Oil",'Growth Factors'!$G$7,'Growth Factors'!$M$7)))</f>
        <v>-5.5772089494429255E-4</v>
      </c>
      <c r="K573" s="23">
        <f>IF(G573="Mix",'Growth Factors'!$N$12,(IF(G573="Oil",'Growth Factors'!$E$12,'Growth Factors'!$K$12)))</f>
        <v>0.15067268446583987</v>
      </c>
      <c r="L573" s="23">
        <f>IF(G573="Mix",'Growth Factors'!$O$12,(IF(G573="Oil",'Growth Factors'!$F$12,'Growth Factors'!$L$12)))</f>
        <v>0.41821082914081459</v>
      </c>
      <c r="M573" s="23">
        <f>IF(G573="Mix",'Growth Factors'!$P$12,(IF(G573="Oil",'Growth Factors'!$G$12,'Growth Factors'!$M$12)))</f>
        <v>6.2059761281023675E-3</v>
      </c>
      <c r="N573" s="24" t="str">
        <f>VLOOKUP(A573,'Part 50 Counties'!$A$2:$B$34,2)</f>
        <v>Yes</v>
      </c>
      <c r="O573" s="25">
        <f>(IF(N573="No",0,(IF(D573="CO2",0,(VLOOKUP(F573,'Rule Reductions'!$C$2:$E$75,2,FALSE))))))</f>
        <v>0</v>
      </c>
      <c r="P573" s="25">
        <f>(IF(N573="No",0,(IF(D573="CO2",0,(VLOOKUP(F573,'Rule Reductions'!$C$2:$E$75,3,FALSE))))))</f>
        <v>0</v>
      </c>
      <c r="Q573" s="22">
        <f t="shared" si="48"/>
        <v>20.977485511514384</v>
      </c>
      <c r="R573" s="22">
        <f t="shared" si="49"/>
        <v>24.06324405849044</v>
      </c>
      <c r="S573" s="22">
        <f t="shared" si="50"/>
        <v>18.66580103602989</v>
      </c>
      <c r="T573" s="22">
        <f t="shared" si="51"/>
        <v>21.490212926619748</v>
      </c>
      <c r="U573" s="22">
        <f t="shared" si="52"/>
        <v>26.486813413166441</v>
      </c>
      <c r="V573" s="22">
        <f t="shared" si="53"/>
        <v>18.792121310386531</v>
      </c>
    </row>
    <row r="574" spans="1:22" x14ac:dyDescent="0.25">
      <c r="A574" s="1" t="s">
        <v>43</v>
      </c>
      <c r="B574" s="1" t="s">
        <v>45</v>
      </c>
      <c r="C574" s="1" t="s">
        <v>33</v>
      </c>
      <c r="D574" s="1" t="s">
        <v>23</v>
      </c>
      <c r="E574" s="6">
        <v>7.3479502100476504</v>
      </c>
      <c r="F574" s="1" t="s">
        <v>33</v>
      </c>
      <c r="G574" s="1" t="s">
        <v>100</v>
      </c>
      <c r="H574" s="13">
        <f>IF(G574="Mix",'Growth Factors'!$N$7,(IF(G574="Oil",'Growth Factors'!$E$7,'Growth Factors'!$K$7)))</f>
        <v>0.12321919048916015</v>
      </c>
      <c r="I574" s="23">
        <f>IF(G574="Mix",'Growth Factors'!$O$7,(IF(G574="Oil",'Growth Factors'!$F$7,'Growth Factors'!$L$7)))</f>
        <v>0.28844315001838977</v>
      </c>
      <c r="J574" s="23">
        <f>IF(G574="Mix",'Growth Factors'!$P$7,(IF(G574="Oil",'Growth Factors'!$G$7,'Growth Factors'!$M$7)))</f>
        <v>-5.5772089494429255E-4</v>
      </c>
      <c r="K574" s="23">
        <f>IF(G574="Mix",'Growth Factors'!$N$12,(IF(G574="Oil",'Growth Factors'!$E$12,'Growth Factors'!$K$12)))</f>
        <v>0.15067268446583987</v>
      </c>
      <c r="L574" s="23">
        <f>IF(G574="Mix",'Growth Factors'!$O$12,(IF(G574="Oil",'Growth Factors'!$F$12,'Growth Factors'!$L$12)))</f>
        <v>0.41821082914081459</v>
      </c>
      <c r="M574" s="23">
        <f>IF(G574="Mix",'Growth Factors'!$P$12,(IF(G574="Oil",'Growth Factors'!$G$12,'Growth Factors'!$M$12)))</f>
        <v>6.2059761281023675E-3</v>
      </c>
      <c r="N574" s="24" t="str">
        <f>VLOOKUP(A574,'Part 50 Counties'!$A$2:$B$34,2)</f>
        <v>No</v>
      </c>
      <c r="O574" s="25">
        <f>(IF(N574="No",0,(IF(D574="CO2",0,(VLOOKUP(F574,'Rule Reductions'!$C$2:$E$75,2,FALSE))))))</f>
        <v>0</v>
      </c>
      <c r="P574" s="25">
        <f>(IF(N574="No",0,(IF(D574="CO2",0,(VLOOKUP(F574,'Rule Reductions'!$C$2:$E$75,3,FALSE))))))</f>
        <v>0</v>
      </c>
      <c r="Q574" s="22">
        <f t="shared" si="48"/>
        <v>8.2533586866843756</v>
      </c>
      <c r="R574" s="22">
        <f t="shared" si="49"/>
        <v>9.4674161148120834</v>
      </c>
      <c r="S574" s="22">
        <f t="shared" si="50"/>
        <v>7.3438521046804963</v>
      </c>
      <c r="T574" s="22">
        <f t="shared" si="51"/>
        <v>8.4550855935168627</v>
      </c>
      <c r="U574" s="22">
        <f t="shared" si="52"/>
        <v>10.420942559877101</v>
      </c>
      <c r="V574" s="22">
        <f t="shared" si="53"/>
        <v>7.3935514136416911</v>
      </c>
    </row>
    <row r="575" spans="1:22" x14ac:dyDescent="0.25">
      <c r="A575" s="1" t="s">
        <v>43</v>
      </c>
      <c r="B575" s="1" t="s">
        <v>45</v>
      </c>
      <c r="C575" s="1" t="s">
        <v>33</v>
      </c>
      <c r="D575" s="1" t="s">
        <v>24</v>
      </c>
      <c r="E575" s="2">
        <v>1717.4752680814599</v>
      </c>
      <c r="F575" s="1" t="s">
        <v>33</v>
      </c>
      <c r="G575" s="1" t="s">
        <v>100</v>
      </c>
      <c r="H575" s="13">
        <f>IF(G575="Mix",'Growth Factors'!$N$7,(IF(G575="Oil",'Growth Factors'!$E$7,'Growth Factors'!$K$7)))</f>
        <v>0.12321919048916015</v>
      </c>
      <c r="I575" s="23">
        <f>IF(G575="Mix",'Growth Factors'!$O$7,(IF(G575="Oil",'Growth Factors'!$F$7,'Growth Factors'!$L$7)))</f>
        <v>0.28844315001838977</v>
      </c>
      <c r="J575" s="23">
        <f>IF(G575="Mix",'Growth Factors'!$P$7,(IF(G575="Oil",'Growth Factors'!$G$7,'Growth Factors'!$M$7)))</f>
        <v>-5.5772089494429255E-4</v>
      </c>
      <c r="K575" s="23">
        <f>IF(G575="Mix",'Growth Factors'!$N$12,(IF(G575="Oil",'Growth Factors'!$E$12,'Growth Factors'!$K$12)))</f>
        <v>0.15067268446583987</v>
      </c>
      <c r="L575" s="23">
        <f>IF(G575="Mix",'Growth Factors'!$O$12,(IF(G575="Oil",'Growth Factors'!$F$12,'Growth Factors'!$L$12)))</f>
        <v>0.41821082914081459</v>
      </c>
      <c r="M575" s="23">
        <f>IF(G575="Mix",'Growth Factors'!$P$12,(IF(G575="Oil",'Growth Factors'!$G$12,'Growth Factors'!$M$12)))</f>
        <v>6.2059761281023675E-3</v>
      </c>
      <c r="N575" s="24" t="str">
        <f>VLOOKUP(A575,'Part 50 Counties'!$A$2:$B$34,2)</f>
        <v>No</v>
      </c>
      <c r="O575" s="25">
        <f>(IF(N575="No",0,(IF(D575="CO2",0,(VLOOKUP(F575,'Rule Reductions'!$C$2:$E$75,2,FALSE))))))</f>
        <v>0</v>
      </c>
      <c r="P575" s="25">
        <f>(IF(N575="No",0,(IF(D575="CO2",0,(VLOOKUP(F575,'Rule Reductions'!$C$2:$E$75,3,FALSE))))))</f>
        <v>0</v>
      </c>
      <c r="Q575" s="22">
        <f t="shared" si="48"/>
        <v>1929.1011802996109</v>
      </c>
      <c r="R575" s="22">
        <f t="shared" si="49"/>
        <v>2212.8692444855546</v>
      </c>
      <c r="S575" s="22">
        <f t="shared" si="50"/>
        <v>1716.5173962379008</v>
      </c>
      <c r="T575" s="22">
        <f t="shared" si="51"/>
        <v>1976.2518772269816</v>
      </c>
      <c r="U575" s="22">
        <f t="shared" si="52"/>
        <v>2435.7420239746502</v>
      </c>
      <c r="V575" s="22">
        <f t="shared" si="53"/>
        <v>1728.1338785957796</v>
      </c>
    </row>
    <row r="576" spans="1:22" x14ac:dyDescent="0.25">
      <c r="A576" s="1" t="s">
        <v>22</v>
      </c>
      <c r="B576" s="1" t="s">
        <v>16</v>
      </c>
      <c r="C576" s="1" t="s">
        <v>33</v>
      </c>
      <c r="D576" s="1" t="s">
        <v>23</v>
      </c>
      <c r="E576" s="6">
        <v>3.9288676936796301</v>
      </c>
      <c r="F576" s="1" t="s">
        <v>33</v>
      </c>
      <c r="G576" s="1" t="s">
        <v>100</v>
      </c>
      <c r="H576" s="13">
        <f>IF(G576="Mix",'Growth Factors'!$N$7,(IF(G576="Oil",'Growth Factors'!$E$7,'Growth Factors'!$K$7)))</f>
        <v>0.12321919048916015</v>
      </c>
      <c r="I576" s="23">
        <f>IF(G576="Mix",'Growth Factors'!$O$7,(IF(G576="Oil",'Growth Factors'!$F$7,'Growth Factors'!$L$7)))</f>
        <v>0.28844315001838977</v>
      </c>
      <c r="J576" s="23">
        <f>IF(G576="Mix",'Growth Factors'!$P$7,(IF(G576="Oil",'Growth Factors'!$G$7,'Growth Factors'!$M$7)))</f>
        <v>-5.5772089494429255E-4</v>
      </c>
      <c r="K576" s="23">
        <f>IF(G576="Mix",'Growth Factors'!$N$12,(IF(G576="Oil",'Growth Factors'!$E$12,'Growth Factors'!$K$12)))</f>
        <v>0.15067268446583987</v>
      </c>
      <c r="L576" s="23">
        <f>IF(G576="Mix",'Growth Factors'!$O$12,(IF(G576="Oil",'Growth Factors'!$F$12,'Growth Factors'!$L$12)))</f>
        <v>0.41821082914081459</v>
      </c>
      <c r="M576" s="23">
        <f>IF(G576="Mix",'Growth Factors'!$P$12,(IF(G576="Oil",'Growth Factors'!$G$12,'Growth Factors'!$M$12)))</f>
        <v>6.2059761281023675E-3</v>
      </c>
      <c r="N576" s="24" t="str">
        <f>VLOOKUP(A576,'Part 50 Counties'!$A$2:$B$34,2)</f>
        <v>Yes</v>
      </c>
      <c r="O576" s="25">
        <f>(IF(N576="No",0,(IF(D576="CO2",0,(VLOOKUP(F576,'Rule Reductions'!$C$2:$E$75,2,FALSE))))))</f>
        <v>0</v>
      </c>
      <c r="P576" s="25">
        <f>(IF(N576="No",0,(IF(D576="CO2",0,(VLOOKUP(F576,'Rule Reductions'!$C$2:$E$75,3,FALSE))))))</f>
        <v>0</v>
      </c>
      <c r="Q576" s="22">
        <f t="shared" si="48"/>
        <v>4.4129795904338476</v>
      </c>
      <c r="R576" s="22">
        <f t="shared" si="49"/>
        <v>5.0621226672500681</v>
      </c>
      <c r="S576" s="22">
        <f t="shared" si="50"/>
        <v>3.9266764820733933</v>
      </c>
      <c r="T576" s="22">
        <f t="shared" si="51"/>
        <v>4.520840735997453</v>
      </c>
      <c r="U576" s="22">
        <f t="shared" si="52"/>
        <v>5.5719627094379485</v>
      </c>
      <c r="V576" s="22">
        <f t="shared" si="53"/>
        <v>3.9532501527970783</v>
      </c>
    </row>
    <row r="577" spans="1:22" x14ac:dyDescent="0.25">
      <c r="A577" s="1" t="s">
        <v>22</v>
      </c>
      <c r="B577" s="1" t="s">
        <v>16</v>
      </c>
      <c r="C577" s="1" t="s">
        <v>33</v>
      </c>
      <c r="D577" s="1" t="s">
        <v>24</v>
      </c>
      <c r="E577" s="2">
        <v>1280.98635834833</v>
      </c>
      <c r="F577" s="1" t="s">
        <v>33</v>
      </c>
      <c r="G577" s="1" t="s">
        <v>100</v>
      </c>
      <c r="H577" s="13">
        <f>IF(G577="Mix",'Growth Factors'!$N$7,(IF(G577="Oil",'Growth Factors'!$E$7,'Growth Factors'!$K$7)))</f>
        <v>0.12321919048916015</v>
      </c>
      <c r="I577" s="23">
        <f>IF(G577="Mix",'Growth Factors'!$O$7,(IF(G577="Oil",'Growth Factors'!$F$7,'Growth Factors'!$L$7)))</f>
        <v>0.28844315001838977</v>
      </c>
      <c r="J577" s="23">
        <f>IF(G577="Mix",'Growth Factors'!$P$7,(IF(G577="Oil",'Growth Factors'!$G$7,'Growth Factors'!$M$7)))</f>
        <v>-5.5772089494429255E-4</v>
      </c>
      <c r="K577" s="23">
        <f>IF(G577="Mix",'Growth Factors'!$N$12,(IF(G577="Oil",'Growth Factors'!$E$12,'Growth Factors'!$K$12)))</f>
        <v>0.15067268446583987</v>
      </c>
      <c r="L577" s="23">
        <f>IF(G577="Mix",'Growth Factors'!$O$12,(IF(G577="Oil",'Growth Factors'!$F$12,'Growth Factors'!$L$12)))</f>
        <v>0.41821082914081459</v>
      </c>
      <c r="M577" s="23">
        <f>IF(G577="Mix",'Growth Factors'!$P$12,(IF(G577="Oil",'Growth Factors'!$G$12,'Growth Factors'!$M$12)))</f>
        <v>6.2059761281023675E-3</v>
      </c>
      <c r="N577" s="24" t="str">
        <f>VLOOKUP(A577,'Part 50 Counties'!$A$2:$B$34,2)</f>
        <v>Yes</v>
      </c>
      <c r="O577" s="25">
        <f>(IF(N577="No",0,(IF(D577="CO2",0,(VLOOKUP(F577,'Rule Reductions'!$C$2:$E$75,2,FALSE))))))</f>
        <v>0</v>
      </c>
      <c r="P577" s="25">
        <f>(IF(N577="No",0,(IF(D577="CO2",0,(VLOOKUP(F577,'Rule Reductions'!$C$2:$E$75,3,FALSE))))))</f>
        <v>0</v>
      </c>
      <c r="Q577" s="22">
        <f t="shared" si="48"/>
        <v>1438.8284604516684</v>
      </c>
      <c r="R577" s="22">
        <f t="shared" si="49"/>
        <v>1650.478098680908</v>
      </c>
      <c r="S577" s="22">
        <f t="shared" si="50"/>
        <v>1280.2719254901406</v>
      </c>
      <c r="T577" s="22">
        <f t="shared" si="51"/>
        <v>1473.9960117247933</v>
      </c>
      <c r="U577" s="22">
        <f t="shared" si="52"/>
        <v>1816.7087253912578</v>
      </c>
      <c r="V577" s="22">
        <f t="shared" si="53"/>
        <v>1288.9361291086645</v>
      </c>
    </row>
    <row r="578" spans="1:22" x14ac:dyDescent="0.25">
      <c r="A578" s="1" t="s">
        <v>22</v>
      </c>
      <c r="B578" s="1" t="s">
        <v>45</v>
      </c>
      <c r="C578" s="1" t="s">
        <v>33</v>
      </c>
      <c r="D578" s="1" t="s">
        <v>23</v>
      </c>
      <c r="E578" s="4">
        <v>0.50536487688639498</v>
      </c>
      <c r="F578" s="1" t="s">
        <v>33</v>
      </c>
      <c r="G578" s="1" t="s">
        <v>100</v>
      </c>
      <c r="H578" s="13">
        <f>IF(G578="Mix",'Growth Factors'!$N$7,(IF(G578="Oil",'Growth Factors'!$E$7,'Growth Factors'!$K$7)))</f>
        <v>0.12321919048916015</v>
      </c>
      <c r="I578" s="23">
        <f>IF(G578="Mix",'Growth Factors'!$O$7,(IF(G578="Oil",'Growth Factors'!$F$7,'Growth Factors'!$L$7)))</f>
        <v>0.28844315001838977</v>
      </c>
      <c r="J578" s="23">
        <f>IF(G578="Mix",'Growth Factors'!$P$7,(IF(G578="Oil",'Growth Factors'!$G$7,'Growth Factors'!$M$7)))</f>
        <v>-5.5772089494429255E-4</v>
      </c>
      <c r="K578" s="23">
        <f>IF(G578="Mix",'Growth Factors'!$N$12,(IF(G578="Oil",'Growth Factors'!$E$12,'Growth Factors'!$K$12)))</f>
        <v>0.15067268446583987</v>
      </c>
      <c r="L578" s="23">
        <f>IF(G578="Mix",'Growth Factors'!$O$12,(IF(G578="Oil",'Growth Factors'!$F$12,'Growth Factors'!$L$12)))</f>
        <v>0.41821082914081459</v>
      </c>
      <c r="M578" s="23">
        <f>IF(G578="Mix",'Growth Factors'!$P$12,(IF(G578="Oil",'Growth Factors'!$G$12,'Growth Factors'!$M$12)))</f>
        <v>6.2059761281023675E-3</v>
      </c>
      <c r="N578" s="24" t="str">
        <f>VLOOKUP(A578,'Part 50 Counties'!$A$2:$B$34,2)</f>
        <v>Yes</v>
      </c>
      <c r="O578" s="25">
        <f>(IF(N578="No",0,(IF(D578="CO2",0,(VLOOKUP(F578,'Rule Reductions'!$C$2:$E$75,2,FALSE))))))</f>
        <v>0</v>
      </c>
      <c r="P578" s="25">
        <f>(IF(N578="No",0,(IF(D578="CO2",0,(VLOOKUP(F578,'Rule Reductions'!$C$2:$E$75,3,FALSE))))))</f>
        <v>0</v>
      </c>
      <c r="Q578" s="22">
        <f t="shared" si="48"/>
        <v>0.56763552791799066</v>
      </c>
      <c r="R578" s="22">
        <f t="shared" si="49"/>
        <v>0.65113391388416242</v>
      </c>
      <c r="S578" s="22">
        <f t="shared" si="50"/>
        <v>0.50508302433498442</v>
      </c>
      <c r="T578" s="22">
        <f t="shared" si="51"/>
        <v>0.58150955952161676</v>
      </c>
      <c r="U578" s="22">
        <f t="shared" si="52"/>
        <v>0.71671394106769992</v>
      </c>
      <c r="V578" s="22">
        <f t="shared" si="53"/>
        <v>0.50850115924833328</v>
      </c>
    </row>
    <row r="579" spans="1:22" x14ac:dyDescent="0.25">
      <c r="A579" s="1" t="s">
        <v>22</v>
      </c>
      <c r="B579" s="1" t="s">
        <v>45</v>
      </c>
      <c r="C579" s="1" t="s">
        <v>33</v>
      </c>
      <c r="D579" s="1" t="s">
        <v>24</v>
      </c>
      <c r="E579" s="2">
        <v>139.802308322649</v>
      </c>
      <c r="F579" s="1" t="s">
        <v>33</v>
      </c>
      <c r="G579" s="1" t="s">
        <v>100</v>
      </c>
      <c r="H579" s="13">
        <f>IF(G579="Mix",'Growth Factors'!$N$7,(IF(G579="Oil",'Growth Factors'!$E$7,'Growth Factors'!$K$7)))</f>
        <v>0.12321919048916015</v>
      </c>
      <c r="I579" s="23">
        <f>IF(G579="Mix",'Growth Factors'!$O$7,(IF(G579="Oil",'Growth Factors'!$F$7,'Growth Factors'!$L$7)))</f>
        <v>0.28844315001838977</v>
      </c>
      <c r="J579" s="23">
        <f>IF(G579="Mix",'Growth Factors'!$P$7,(IF(G579="Oil",'Growth Factors'!$G$7,'Growth Factors'!$M$7)))</f>
        <v>-5.5772089494429255E-4</v>
      </c>
      <c r="K579" s="23">
        <f>IF(G579="Mix",'Growth Factors'!$N$12,(IF(G579="Oil",'Growth Factors'!$E$12,'Growth Factors'!$K$12)))</f>
        <v>0.15067268446583987</v>
      </c>
      <c r="L579" s="23">
        <f>IF(G579="Mix",'Growth Factors'!$O$12,(IF(G579="Oil",'Growth Factors'!$F$12,'Growth Factors'!$L$12)))</f>
        <v>0.41821082914081459</v>
      </c>
      <c r="M579" s="23">
        <f>IF(G579="Mix",'Growth Factors'!$P$12,(IF(G579="Oil",'Growth Factors'!$G$12,'Growth Factors'!$M$12)))</f>
        <v>6.2059761281023675E-3</v>
      </c>
      <c r="N579" s="24" t="str">
        <f>VLOOKUP(A579,'Part 50 Counties'!$A$2:$B$34,2)</f>
        <v>Yes</v>
      </c>
      <c r="O579" s="25">
        <f>(IF(N579="No",0,(IF(D579="CO2",0,(VLOOKUP(F579,'Rule Reductions'!$C$2:$E$75,2,FALSE))))))</f>
        <v>0</v>
      </c>
      <c r="P579" s="25">
        <f>(IF(N579="No",0,(IF(D579="CO2",0,(VLOOKUP(F579,'Rule Reductions'!$C$2:$E$75,3,FALSE))))))</f>
        <v>0</v>
      </c>
      <c r="Q579" s="22">
        <f t="shared" ref="Q579:Q642" si="54">+$E579*(1+H579)*(1-$O579)</f>
        <v>157.0286355826818</v>
      </c>
      <c r="R579" s="22">
        <f t="shared" ref="R579:R642" si="55">+$E579*(1+I579)*(1-$O579)</f>
        <v>180.12732651507602</v>
      </c>
      <c r="S579" s="22">
        <f t="shared" ref="S579:S642" si="56">+$E579*(1+J579)*(1-$O579)</f>
        <v>139.72433765413601</v>
      </c>
      <c r="T579" s="22">
        <f t="shared" ref="T579:T642" si="57">+$E579*(1+K579)*(1-$P579)</f>
        <v>160.86669741214357</v>
      </c>
      <c r="U579" s="22">
        <f t="shared" ref="U579:U642" si="58">+$E579*(1+L579)*(1-$P579)</f>
        <v>198.26914760206384</v>
      </c>
      <c r="V579" s="22">
        <f t="shared" ref="V579:V642" si="59">+$E579*(1+M579)*(1-$P579)</f>
        <v>140.66991811075297</v>
      </c>
    </row>
    <row r="580" spans="1:22" x14ac:dyDescent="0.25">
      <c r="A580" s="1" t="s">
        <v>44</v>
      </c>
      <c r="B580" s="1" t="s">
        <v>16</v>
      </c>
      <c r="C580" s="1" t="s">
        <v>33</v>
      </c>
      <c r="D580" s="1" t="s">
        <v>23</v>
      </c>
      <c r="E580" s="7">
        <v>4.3644354932450002E-2</v>
      </c>
      <c r="F580" s="1" t="s">
        <v>33</v>
      </c>
      <c r="G580" s="1" t="s">
        <v>100</v>
      </c>
      <c r="H580" s="13">
        <f>IF(G580="Mix",'Growth Factors'!$N$7,(IF(G580="Oil",'Growth Factors'!$E$7,'Growth Factors'!$K$7)))</f>
        <v>0.12321919048916015</v>
      </c>
      <c r="I580" s="23">
        <f>IF(G580="Mix",'Growth Factors'!$O$7,(IF(G580="Oil",'Growth Factors'!$F$7,'Growth Factors'!$L$7)))</f>
        <v>0.28844315001838977</v>
      </c>
      <c r="J580" s="23">
        <f>IF(G580="Mix",'Growth Factors'!$P$7,(IF(G580="Oil",'Growth Factors'!$G$7,'Growth Factors'!$M$7)))</f>
        <v>-5.5772089494429255E-4</v>
      </c>
      <c r="K580" s="23">
        <f>IF(G580="Mix",'Growth Factors'!$N$12,(IF(G580="Oil",'Growth Factors'!$E$12,'Growth Factors'!$K$12)))</f>
        <v>0.15067268446583987</v>
      </c>
      <c r="L580" s="23">
        <f>IF(G580="Mix",'Growth Factors'!$O$12,(IF(G580="Oil",'Growth Factors'!$F$12,'Growth Factors'!$L$12)))</f>
        <v>0.41821082914081459</v>
      </c>
      <c r="M580" s="23">
        <f>IF(G580="Mix",'Growth Factors'!$P$12,(IF(G580="Oil",'Growth Factors'!$G$12,'Growth Factors'!$M$12)))</f>
        <v>6.2059761281023675E-3</v>
      </c>
      <c r="N580" s="24" t="str">
        <f>VLOOKUP(A580,'Part 50 Counties'!$A$2:$B$34,2)</f>
        <v>Yes</v>
      </c>
      <c r="O580" s="25">
        <f>(IF(N580="No",0,(IF(D580="CO2",0,(VLOOKUP(F580,'Rule Reductions'!$C$2:$E$75,2,FALSE))))))</f>
        <v>0</v>
      </c>
      <c r="P580" s="25">
        <f>(IF(N580="No",0,(IF(D580="CO2",0,(VLOOKUP(F580,'Rule Reductions'!$C$2:$E$75,3,FALSE))))))</f>
        <v>0</v>
      </c>
      <c r="Q580" s="22">
        <f t="shared" si="54"/>
        <v>4.9022177016648079E-2</v>
      </c>
      <c r="R580" s="22">
        <f t="shared" si="55"/>
        <v>5.6233270149686529E-2</v>
      </c>
      <c r="S580" s="22">
        <f t="shared" si="56"/>
        <v>4.362001356375781E-2</v>
      </c>
      <c r="T580" s="22">
        <f t="shared" si="57"/>
        <v>5.0220367051902165E-2</v>
      </c>
      <c r="U580" s="22">
        <f t="shared" si="58"/>
        <v>6.1896896796065921E-2</v>
      </c>
      <c r="V580" s="22">
        <f t="shared" si="59"/>
        <v>4.3915210757287215E-2</v>
      </c>
    </row>
    <row r="581" spans="1:22" x14ac:dyDescent="0.25">
      <c r="A581" s="1" t="s">
        <v>44</v>
      </c>
      <c r="B581" s="1" t="s">
        <v>16</v>
      </c>
      <c r="C581" s="1" t="s">
        <v>33</v>
      </c>
      <c r="D581" s="1" t="s">
        <v>24</v>
      </c>
      <c r="E581" s="2">
        <v>14.2762776755491</v>
      </c>
      <c r="F581" s="1" t="s">
        <v>33</v>
      </c>
      <c r="G581" s="1" t="s">
        <v>100</v>
      </c>
      <c r="H581" s="13">
        <f>IF(G581="Mix",'Growth Factors'!$N$7,(IF(G581="Oil",'Growth Factors'!$E$7,'Growth Factors'!$K$7)))</f>
        <v>0.12321919048916015</v>
      </c>
      <c r="I581" s="23">
        <f>IF(G581="Mix",'Growth Factors'!$O$7,(IF(G581="Oil",'Growth Factors'!$F$7,'Growth Factors'!$L$7)))</f>
        <v>0.28844315001838977</v>
      </c>
      <c r="J581" s="23">
        <f>IF(G581="Mix",'Growth Factors'!$P$7,(IF(G581="Oil",'Growth Factors'!$G$7,'Growth Factors'!$M$7)))</f>
        <v>-5.5772089494429255E-4</v>
      </c>
      <c r="K581" s="23">
        <f>IF(G581="Mix",'Growth Factors'!$N$12,(IF(G581="Oil",'Growth Factors'!$E$12,'Growth Factors'!$K$12)))</f>
        <v>0.15067268446583987</v>
      </c>
      <c r="L581" s="23">
        <f>IF(G581="Mix",'Growth Factors'!$O$12,(IF(G581="Oil",'Growth Factors'!$F$12,'Growth Factors'!$L$12)))</f>
        <v>0.41821082914081459</v>
      </c>
      <c r="M581" s="23">
        <f>IF(G581="Mix",'Growth Factors'!$P$12,(IF(G581="Oil",'Growth Factors'!$G$12,'Growth Factors'!$M$12)))</f>
        <v>6.2059761281023675E-3</v>
      </c>
      <c r="N581" s="24" t="str">
        <f>VLOOKUP(A581,'Part 50 Counties'!$A$2:$B$34,2)</f>
        <v>Yes</v>
      </c>
      <c r="O581" s="25">
        <f>(IF(N581="No",0,(IF(D581="CO2",0,(VLOOKUP(F581,'Rule Reductions'!$C$2:$E$75,2,FALSE))))))</f>
        <v>0</v>
      </c>
      <c r="P581" s="25">
        <f>(IF(N581="No",0,(IF(D581="CO2",0,(VLOOKUP(F581,'Rule Reductions'!$C$2:$E$75,3,FALSE))))))</f>
        <v>0</v>
      </c>
      <c r="Q581" s="22">
        <f t="shared" si="54"/>
        <v>16.035389053928728</v>
      </c>
      <c r="R581" s="22">
        <f t="shared" si="55"/>
        <v>18.394172178821698</v>
      </c>
      <c r="S581" s="22">
        <f t="shared" si="56"/>
        <v>14.26831549718742</v>
      </c>
      <c r="T581" s="22">
        <f t="shared" si="57"/>
        <v>16.427322757103823</v>
      </c>
      <c r="U581" s="22">
        <f t="shared" si="58"/>
        <v>20.24677159928499</v>
      </c>
      <c r="V581" s="22">
        <f t="shared" si="59"/>
        <v>14.364875914001718</v>
      </c>
    </row>
    <row r="582" spans="1:22" x14ac:dyDescent="0.25">
      <c r="A582" s="1" t="s">
        <v>44</v>
      </c>
      <c r="B582" s="1" t="s">
        <v>45</v>
      </c>
      <c r="C582" s="1" t="s">
        <v>33</v>
      </c>
      <c r="D582" s="1" t="s">
        <v>23</v>
      </c>
      <c r="E582" s="4">
        <v>0.22778483280368</v>
      </c>
      <c r="F582" s="1" t="s">
        <v>33</v>
      </c>
      <c r="G582" s="1" t="s">
        <v>100</v>
      </c>
      <c r="H582" s="13">
        <f>IF(G582="Mix",'Growth Factors'!$N$7,(IF(G582="Oil",'Growth Factors'!$E$7,'Growth Factors'!$K$7)))</f>
        <v>0.12321919048916015</v>
      </c>
      <c r="I582" s="23">
        <f>IF(G582="Mix",'Growth Factors'!$O$7,(IF(G582="Oil",'Growth Factors'!$F$7,'Growth Factors'!$L$7)))</f>
        <v>0.28844315001838977</v>
      </c>
      <c r="J582" s="23">
        <f>IF(G582="Mix",'Growth Factors'!$P$7,(IF(G582="Oil",'Growth Factors'!$G$7,'Growth Factors'!$M$7)))</f>
        <v>-5.5772089494429255E-4</v>
      </c>
      <c r="K582" s="23">
        <f>IF(G582="Mix",'Growth Factors'!$N$12,(IF(G582="Oil",'Growth Factors'!$E$12,'Growth Factors'!$K$12)))</f>
        <v>0.15067268446583987</v>
      </c>
      <c r="L582" s="23">
        <f>IF(G582="Mix",'Growth Factors'!$O$12,(IF(G582="Oil",'Growth Factors'!$F$12,'Growth Factors'!$L$12)))</f>
        <v>0.41821082914081459</v>
      </c>
      <c r="M582" s="23">
        <f>IF(G582="Mix",'Growth Factors'!$P$12,(IF(G582="Oil",'Growth Factors'!$G$12,'Growth Factors'!$M$12)))</f>
        <v>6.2059761281023675E-3</v>
      </c>
      <c r="N582" s="24" t="str">
        <f>VLOOKUP(A582,'Part 50 Counties'!$A$2:$B$34,2)</f>
        <v>Yes</v>
      </c>
      <c r="O582" s="25">
        <f>(IF(N582="No",0,(IF(D582="CO2",0,(VLOOKUP(F582,'Rule Reductions'!$C$2:$E$75,2,FALSE))))))</f>
        <v>0</v>
      </c>
      <c r="P582" s="25">
        <f>(IF(N582="No",0,(IF(D582="CO2",0,(VLOOKUP(F582,'Rule Reductions'!$C$2:$E$75,3,FALSE))))))</f>
        <v>0</v>
      </c>
      <c r="Q582" s="22">
        <f t="shared" si="54"/>
        <v>0.25585229550745814</v>
      </c>
      <c r="R582" s="22">
        <f t="shared" si="55"/>
        <v>0.29348780750398568</v>
      </c>
      <c r="S582" s="22">
        <f t="shared" si="56"/>
        <v>0.22765779244287399</v>
      </c>
      <c r="T582" s="22">
        <f t="shared" si="57"/>
        <v>0.26210578504281301</v>
      </c>
      <c r="U582" s="22">
        <f t="shared" si="58"/>
        <v>0.32304691659620888</v>
      </c>
      <c r="V582" s="22">
        <f t="shared" si="59"/>
        <v>0.22919846003840344</v>
      </c>
    </row>
    <row r="583" spans="1:22" x14ac:dyDescent="0.25">
      <c r="A583" s="1" t="s">
        <v>44</v>
      </c>
      <c r="B583" s="1" t="s">
        <v>45</v>
      </c>
      <c r="C583" s="1" t="s">
        <v>33</v>
      </c>
      <c r="D583" s="1" t="s">
        <v>24</v>
      </c>
      <c r="E583" s="2">
        <v>65.535095296400797</v>
      </c>
      <c r="F583" s="1" t="s">
        <v>33</v>
      </c>
      <c r="G583" s="1" t="s">
        <v>100</v>
      </c>
      <c r="H583" s="13">
        <f>IF(G583="Mix",'Growth Factors'!$N$7,(IF(G583="Oil",'Growth Factors'!$E$7,'Growth Factors'!$K$7)))</f>
        <v>0.12321919048916015</v>
      </c>
      <c r="I583" s="23">
        <f>IF(G583="Mix",'Growth Factors'!$O$7,(IF(G583="Oil",'Growth Factors'!$F$7,'Growth Factors'!$L$7)))</f>
        <v>0.28844315001838977</v>
      </c>
      <c r="J583" s="23">
        <f>IF(G583="Mix",'Growth Factors'!$P$7,(IF(G583="Oil",'Growth Factors'!$G$7,'Growth Factors'!$M$7)))</f>
        <v>-5.5772089494429255E-4</v>
      </c>
      <c r="K583" s="23">
        <f>IF(G583="Mix",'Growth Factors'!$N$12,(IF(G583="Oil",'Growth Factors'!$E$12,'Growth Factors'!$K$12)))</f>
        <v>0.15067268446583987</v>
      </c>
      <c r="L583" s="23">
        <f>IF(G583="Mix",'Growth Factors'!$O$12,(IF(G583="Oil",'Growth Factors'!$F$12,'Growth Factors'!$L$12)))</f>
        <v>0.41821082914081459</v>
      </c>
      <c r="M583" s="23">
        <f>IF(G583="Mix",'Growth Factors'!$P$12,(IF(G583="Oil",'Growth Factors'!$G$12,'Growth Factors'!$M$12)))</f>
        <v>6.2059761281023675E-3</v>
      </c>
      <c r="N583" s="24" t="str">
        <f>VLOOKUP(A583,'Part 50 Counties'!$A$2:$B$34,2)</f>
        <v>Yes</v>
      </c>
      <c r="O583" s="25">
        <f>(IF(N583="No",0,(IF(D583="CO2",0,(VLOOKUP(F583,'Rule Reductions'!$C$2:$E$75,2,FALSE))))))</f>
        <v>0</v>
      </c>
      <c r="P583" s="25">
        <f>(IF(N583="No",0,(IF(D583="CO2",0,(VLOOKUP(F583,'Rule Reductions'!$C$2:$E$75,3,FALSE))))))</f>
        <v>0</v>
      </c>
      <c r="Q583" s="22">
        <f t="shared" si="54"/>
        <v>73.610276687453279</v>
      </c>
      <c r="R583" s="22">
        <f t="shared" si="55"/>
        <v>84.438244620449993</v>
      </c>
      <c r="S583" s="22">
        <f t="shared" si="56"/>
        <v>65.498545004401834</v>
      </c>
      <c r="T583" s="22">
        <f t="shared" si="57"/>
        <v>75.409444031434148</v>
      </c>
      <c r="U583" s="22">
        <f t="shared" si="58"/>
        <v>92.942581838130877</v>
      </c>
      <c r="V583" s="22">
        <f t="shared" si="59"/>
        <v>65.941804533363168</v>
      </c>
    </row>
    <row r="584" spans="1:22" x14ac:dyDescent="0.25">
      <c r="A584" s="1" t="s">
        <v>49</v>
      </c>
      <c r="B584" s="1" t="s">
        <v>45</v>
      </c>
      <c r="C584" s="1" t="s">
        <v>33</v>
      </c>
      <c r="D584" s="1" t="s">
        <v>23</v>
      </c>
      <c r="E584" s="3">
        <v>0</v>
      </c>
      <c r="F584" s="1" t="s">
        <v>33</v>
      </c>
      <c r="G584" s="1" t="s">
        <v>100</v>
      </c>
      <c r="H584" s="13">
        <f>IF(G584="Mix",'Growth Factors'!$N$7,(IF(G584="Oil",'Growth Factors'!$E$7,'Growth Factors'!$K$7)))</f>
        <v>0.12321919048916015</v>
      </c>
      <c r="I584" s="23">
        <f>IF(G584="Mix",'Growth Factors'!$O$7,(IF(G584="Oil",'Growth Factors'!$F$7,'Growth Factors'!$L$7)))</f>
        <v>0.28844315001838977</v>
      </c>
      <c r="J584" s="23">
        <f>IF(G584="Mix",'Growth Factors'!$P$7,(IF(G584="Oil",'Growth Factors'!$G$7,'Growth Factors'!$M$7)))</f>
        <v>-5.5772089494429255E-4</v>
      </c>
      <c r="K584" s="23">
        <f>IF(G584="Mix",'Growth Factors'!$N$12,(IF(G584="Oil",'Growth Factors'!$E$12,'Growth Factors'!$K$12)))</f>
        <v>0.15067268446583987</v>
      </c>
      <c r="L584" s="23">
        <f>IF(G584="Mix",'Growth Factors'!$O$12,(IF(G584="Oil",'Growth Factors'!$F$12,'Growth Factors'!$L$12)))</f>
        <v>0.41821082914081459</v>
      </c>
      <c r="M584" s="23">
        <f>IF(G584="Mix",'Growth Factors'!$P$12,(IF(G584="Oil",'Growth Factors'!$G$12,'Growth Factors'!$M$12)))</f>
        <v>6.2059761281023675E-3</v>
      </c>
      <c r="N584" s="24" t="str">
        <f>VLOOKUP(A584,'Part 50 Counties'!$A$2:$B$34,2)</f>
        <v>No</v>
      </c>
      <c r="O584" s="25">
        <f>(IF(N584="No",0,(IF(D584="CO2",0,(VLOOKUP(F584,'Rule Reductions'!$C$2:$E$75,2,FALSE))))))</f>
        <v>0</v>
      </c>
      <c r="P584" s="25">
        <f>(IF(N584="No",0,(IF(D584="CO2",0,(VLOOKUP(F584,'Rule Reductions'!$C$2:$E$75,3,FALSE))))))</f>
        <v>0</v>
      </c>
      <c r="Q584" s="22">
        <f t="shared" si="54"/>
        <v>0</v>
      </c>
      <c r="R584" s="22">
        <f t="shared" si="55"/>
        <v>0</v>
      </c>
      <c r="S584" s="22">
        <f t="shared" si="56"/>
        <v>0</v>
      </c>
      <c r="T584" s="22">
        <f t="shared" si="57"/>
        <v>0</v>
      </c>
      <c r="U584" s="22">
        <f t="shared" si="58"/>
        <v>0</v>
      </c>
      <c r="V584" s="22">
        <f t="shared" si="59"/>
        <v>0</v>
      </c>
    </row>
    <row r="585" spans="1:22" x14ac:dyDescent="0.25">
      <c r="A585" s="1" t="s">
        <v>49</v>
      </c>
      <c r="B585" s="1" t="s">
        <v>45</v>
      </c>
      <c r="C585" s="1" t="s">
        <v>33</v>
      </c>
      <c r="D585" s="1" t="s">
        <v>24</v>
      </c>
      <c r="E585" s="3">
        <v>0</v>
      </c>
      <c r="F585" s="1" t="s">
        <v>33</v>
      </c>
      <c r="G585" s="1" t="s">
        <v>100</v>
      </c>
      <c r="H585" s="13">
        <f>IF(G585="Mix",'Growth Factors'!$N$7,(IF(G585="Oil",'Growth Factors'!$E$7,'Growth Factors'!$K$7)))</f>
        <v>0.12321919048916015</v>
      </c>
      <c r="I585" s="23">
        <f>IF(G585="Mix",'Growth Factors'!$O$7,(IF(G585="Oil",'Growth Factors'!$F$7,'Growth Factors'!$L$7)))</f>
        <v>0.28844315001838977</v>
      </c>
      <c r="J585" s="23">
        <f>IF(G585="Mix",'Growth Factors'!$P$7,(IF(G585="Oil",'Growth Factors'!$G$7,'Growth Factors'!$M$7)))</f>
        <v>-5.5772089494429255E-4</v>
      </c>
      <c r="K585" s="23">
        <f>IF(G585="Mix",'Growth Factors'!$N$12,(IF(G585="Oil",'Growth Factors'!$E$12,'Growth Factors'!$K$12)))</f>
        <v>0.15067268446583987</v>
      </c>
      <c r="L585" s="23">
        <f>IF(G585="Mix",'Growth Factors'!$O$12,(IF(G585="Oil",'Growth Factors'!$F$12,'Growth Factors'!$L$12)))</f>
        <v>0.41821082914081459</v>
      </c>
      <c r="M585" s="23">
        <f>IF(G585="Mix",'Growth Factors'!$P$12,(IF(G585="Oil",'Growth Factors'!$G$12,'Growth Factors'!$M$12)))</f>
        <v>6.2059761281023675E-3</v>
      </c>
      <c r="N585" s="24" t="str">
        <f>VLOOKUP(A585,'Part 50 Counties'!$A$2:$B$34,2)</f>
        <v>No</v>
      </c>
      <c r="O585" s="25">
        <f>(IF(N585="No",0,(IF(D585="CO2",0,(VLOOKUP(F585,'Rule Reductions'!$C$2:$E$75,2,FALSE))))))</f>
        <v>0</v>
      </c>
      <c r="P585" s="25">
        <f>(IF(N585="No",0,(IF(D585="CO2",0,(VLOOKUP(F585,'Rule Reductions'!$C$2:$E$75,3,FALSE))))))</f>
        <v>0</v>
      </c>
      <c r="Q585" s="22">
        <f t="shared" si="54"/>
        <v>0</v>
      </c>
      <c r="R585" s="22">
        <f t="shared" si="55"/>
        <v>0</v>
      </c>
      <c r="S585" s="22">
        <f t="shared" si="56"/>
        <v>0</v>
      </c>
      <c r="T585" s="22">
        <f t="shared" si="57"/>
        <v>0</v>
      </c>
      <c r="U585" s="22">
        <f t="shared" si="58"/>
        <v>0</v>
      </c>
      <c r="V585" s="22">
        <f t="shared" si="59"/>
        <v>0</v>
      </c>
    </row>
    <row r="586" spans="1:22" x14ac:dyDescent="0.25">
      <c r="A586" s="1" t="s">
        <v>39</v>
      </c>
      <c r="B586" s="1" t="s">
        <v>45</v>
      </c>
      <c r="C586" s="1" t="s">
        <v>0</v>
      </c>
      <c r="D586" s="1" t="s">
        <v>23</v>
      </c>
      <c r="E586" s="2">
        <v>38.664830000000002</v>
      </c>
      <c r="F586" s="1" t="s">
        <v>0</v>
      </c>
      <c r="G586" s="1" t="s">
        <v>100</v>
      </c>
      <c r="H586" s="13">
        <f>IF(G586="Mix",'Growth Factors'!$N$7,(IF(G586="Oil",'Growth Factors'!$E$7,'Growth Factors'!$K$7)))</f>
        <v>0.12321919048916015</v>
      </c>
      <c r="I586" s="23">
        <f>IF(G586="Mix",'Growth Factors'!$O$7,(IF(G586="Oil",'Growth Factors'!$F$7,'Growth Factors'!$L$7)))</f>
        <v>0.28844315001838977</v>
      </c>
      <c r="J586" s="23">
        <f>IF(G586="Mix",'Growth Factors'!$P$7,(IF(G586="Oil",'Growth Factors'!$G$7,'Growth Factors'!$M$7)))</f>
        <v>-5.5772089494429255E-4</v>
      </c>
      <c r="K586" s="23">
        <f>IF(G586="Mix",'Growth Factors'!$N$12,(IF(G586="Oil",'Growth Factors'!$E$12,'Growth Factors'!$K$12)))</f>
        <v>0.15067268446583987</v>
      </c>
      <c r="L586" s="23">
        <f>IF(G586="Mix",'Growth Factors'!$O$12,(IF(G586="Oil",'Growth Factors'!$F$12,'Growth Factors'!$L$12)))</f>
        <v>0.41821082914081459</v>
      </c>
      <c r="M586" s="23">
        <f>IF(G586="Mix",'Growth Factors'!$P$12,(IF(G586="Oil",'Growth Factors'!$G$12,'Growth Factors'!$M$12)))</f>
        <v>6.2059761281023675E-3</v>
      </c>
      <c r="N586" s="24" t="str">
        <f>VLOOKUP(A586,'Part 50 Counties'!$A$2:$B$34,2)</f>
        <v>Yes</v>
      </c>
      <c r="O586" s="25">
        <f>(IF(N586="No",0,(IF(D586="CO2",0,(VLOOKUP(F586,'Rule Reductions'!$C$2:$E$75,2,FALSE))))))</f>
        <v>0</v>
      </c>
      <c r="P586" s="25">
        <f>(IF(N586="No",0,(IF(D586="CO2",0,(VLOOKUP(F586,'Rule Reductions'!$C$2:$E$75,3,FALSE))))))</f>
        <v>0</v>
      </c>
      <c r="Q586" s="22">
        <f t="shared" si="54"/>
        <v>43.429079053000997</v>
      </c>
      <c r="R586" s="22">
        <f t="shared" si="55"/>
        <v>49.817435360125536</v>
      </c>
      <c r="S586" s="22">
        <f t="shared" si="56"/>
        <v>38.643265816409532</v>
      </c>
      <c r="T586" s="22">
        <f t="shared" si="57"/>
        <v>44.490563730515341</v>
      </c>
      <c r="U586" s="22">
        <f t="shared" si="58"/>
        <v>54.834880612888647</v>
      </c>
      <c r="V586" s="22">
        <f t="shared" si="59"/>
        <v>38.904783011977138</v>
      </c>
    </row>
    <row r="587" spans="1:22" x14ac:dyDescent="0.25">
      <c r="A587" s="1" t="s">
        <v>39</v>
      </c>
      <c r="B587" s="1" t="s">
        <v>45</v>
      </c>
      <c r="C587" s="1" t="s">
        <v>0</v>
      </c>
      <c r="D587" s="1" t="s">
        <v>24</v>
      </c>
      <c r="E587" s="6">
        <v>2.732091</v>
      </c>
      <c r="F587" s="1" t="s">
        <v>0</v>
      </c>
      <c r="G587" s="1" t="s">
        <v>100</v>
      </c>
      <c r="H587" s="13">
        <f>IF(G587="Mix",'Growth Factors'!$N$7,(IF(G587="Oil",'Growth Factors'!$E$7,'Growth Factors'!$K$7)))</f>
        <v>0.12321919048916015</v>
      </c>
      <c r="I587" s="23">
        <f>IF(G587="Mix",'Growth Factors'!$O$7,(IF(G587="Oil",'Growth Factors'!$F$7,'Growth Factors'!$L$7)))</f>
        <v>0.28844315001838977</v>
      </c>
      <c r="J587" s="23">
        <f>IF(G587="Mix",'Growth Factors'!$P$7,(IF(G587="Oil",'Growth Factors'!$G$7,'Growth Factors'!$M$7)))</f>
        <v>-5.5772089494429255E-4</v>
      </c>
      <c r="K587" s="23">
        <f>IF(G587="Mix",'Growth Factors'!$N$12,(IF(G587="Oil",'Growth Factors'!$E$12,'Growth Factors'!$K$12)))</f>
        <v>0.15067268446583987</v>
      </c>
      <c r="L587" s="23">
        <f>IF(G587="Mix",'Growth Factors'!$O$12,(IF(G587="Oil",'Growth Factors'!$F$12,'Growth Factors'!$L$12)))</f>
        <v>0.41821082914081459</v>
      </c>
      <c r="M587" s="23">
        <f>IF(G587="Mix",'Growth Factors'!$P$12,(IF(G587="Oil",'Growth Factors'!$G$12,'Growth Factors'!$M$12)))</f>
        <v>6.2059761281023675E-3</v>
      </c>
      <c r="N587" s="24" t="str">
        <f>VLOOKUP(A587,'Part 50 Counties'!$A$2:$B$34,2)</f>
        <v>Yes</v>
      </c>
      <c r="O587" s="25">
        <f>(IF(N587="No",0,(IF(D587="CO2",0,(VLOOKUP(F587,'Rule Reductions'!$C$2:$E$75,2,FALSE))))))</f>
        <v>0</v>
      </c>
      <c r="P587" s="25">
        <f>(IF(N587="No",0,(IF(D587="CO2",0,(VLOOKUP(F587,'Rule Reductions'!$C$2:$E$75,3,FALSE))))))</f>
        <v>0</v>
      </c>
      <c r="Q587" s="22">
        <f t="shared" si="54"/>
        <v>3.0687370413627204</v>
      </c>
      <c r="R587" s="22">
        <f t="shared" si="55"/>
        <v>3.5201439341768923</v>
      </c>
      <c r="S587" s="22">
        <f t="shared" si="56"/>
        <v>2.7305672557624106</v>
      </c>
      <c r="T587" s="22">
        <f t="shared" si="57"/>
        <v>3.1437424851749611</v>
      </c>
      <c r="U587" s="22">
        <f t="shared" si="58"/>
        <v>3.8746810423981577</v>
      </c>
      <c r="V587" s="22">
        <f t="shared" si="59"/>
        <v>2.7490462915258034</v>
      </c>
    </row>
    <row r="588" spans="1:22" x14ac:dyDescent="0.25">
      <c r="A588" s="1" t="s">
        <v>40</v>
      </c>
      <c r="B588" s="1" t="s">
        <v>45</v>
      </c>
      <c r="C588" s="1" t="s">
        <v>0</v>
      </c>
      <c r="D588" s="1" t="s">
        <v>23</v>
      </c>
      <c r="E588" s="2">
        <v>1204.481</v>
      </c>
      <c r="F588" s="1" t="s">
        <v>0</v>
      </c>
      <c r="G588" s="1" t="s">
        <v>100</v>
      </c>
      <c r="H588" s="13">
        <f>IF(G588="Mix",'Growth Factors'!$N$7,(IF(G588="Oil",'Growth Factors'!$E$7,'Growth Factors'!$K$7)))</f>
        <v>0.12321919048916015</v>
      </c>
      <c r="I588" s="23">
        <f>IF(G588="Mix",'Growth Factors'!$O$7,(IF(G588="Oil",'Growth Factors'!$F$7,'Growth Factors'!$L$7)))</f>
        <v>0.28844315001838977</v>
      </c>
      <c r="J588" s="23">
        <f>IF(G588="Mix",'Growth Factors'!$P$7,(IF(G588="Oil",'Growth Factors'!$G$7,'Growth Factors'!$M$7)))</f>
        <v>-5.5772089494429255E-4</v>
      </c>
      <c r="K588" s="23">
        <f>IF(G588="Mix",'Growth Factors'!$N$12,(IF(G588="Oil",'Growth Factors'!$E$12,'Growth Factors'!$K$12)))</f>
        <v>0.15067268446583987</v>
      </c>
      <c r="L588" s="23">
        <f>IF(G588="Mix",'Growth Factors'!$O$12,(IF(G588="Oil",'Growth Factors'!$F$12,'Growth Factors'!$L$12)))</f>
        <v>0.41821082914081459</v>
      </c>
      <c r="M588" s="23">
        <f>IF(G588="Mix",'Growth Factors'!$P$12,(IF(G588="Oil",'Growth Factors'!$G$12,'Growth Factors'!$M$12)))</f>
        <v>6.2059761281023675E-3</v>
      </c>
      <c r="N588" s="24" t="str">
        <f>VLOOKUP(A588,'Part 50 Counties'!$A$2:$B$34,2)</f>
        <v>Yes</v>
      </c>
      <c r="O588" s="25">
        <f>(IF(N588="No",0,(IF(D588="CO2",0,(VLOOKUP(F588,'Rule Reductions'!$C$2:$E$75,2,FALSE))))))</f>
        <v>0</v>
      </c>
      <c r="P588" s="25">
        <f>(IF(N588="No",0,(IF(D588="CO2",0,(VLOOKUP(F588,'Rule Reductions'!$C$2:$E$75,3,FALSE))))))</f>
        <v>0</v>
      </c>
      <c r="Q588" s="22">
        <f t="shared" si="54"/>
        <v>1352.8961737795742</v>
      </c>
      <c r="R588" s="22">
        <f t="shared" si="55"/>
        <v>1551.9052937773001</v>
      </c>
      <c r="S588" s="22">
        <f t="shared" si="56"/>
        <v>1203.8092357787366</v>
      </c>
      <c r="T588" s="22">
        <f t="shared" si="57"/>
        <v>1385.9633856580992</v>
      </c>
      <c r="U588" s="22">
        <f t="shared" si="58"/>
        <v>1708.2079976943576</v>
      </c>
      <c r="V588" s="22">
        <f t="shared" si="59"/>
        <v>1211.9559803327529</v>
      </c>
    </row>
    <row r="589" spans="1:22" x14ac:dyDescent="0.25">
      <c r="A589" s="1" t="s">
        <v>40</v>
      </c>
      <c r="B589" s="1" t="s">
        <v>45</v>
      </c>
      <c r="C589" s="1" t="s">
        <v>0</v>
      </c>
      <c r="D589" s="1" t="s">
        <v>23</v>
      </c>
      <c r="E589" s="2">
        <v>2756.25</v>
      </c>
      <c r="F589" s="1" t="s">
        <v>0</v>
      </c>
      <c r="G589" s="1" t="s">
        <v>100</v>
      </c>
      <c r="H589" s="13">
        <f>IF(G589="Mix",'Growth Factors'!$N$7,(IF(G589="Oil",'Growth Factors'!$E$7,'Growth Factors'!$K$7)))</f>
        <v>0.12321919048916015</v>
      </c>
      <c r="I589" s="23">
        <f>IF(G589="Mix",'Growth Factors'!$O$7,(IF(G589="Oil",'Growth Factors'!$F$7,'Growth Factors'!$L$7)))</f>
        <v>0.28844315001838977</v>
      </c>
      <c r="J589" s="23">
        <f>IF(G589="Mix",'Growth Factors'!$P$7,(IF(G589="Oil",'Growth Factors'!$G$7,'Growth Factors'!$M$7)))</f>
        <v>-5.5772089494429255E-4</v>
      </c>
      <c r="K589" s="23">
        <f>IF(G589="Mix",'Growth Factors'!$N$12,(IF(G589="Oil",'Growth Factors'!$E$12,'Growth Factors'!$K$12)))</f>
        <v>0.15067268446583987</v>
      </c>
      <c r="L589" s="23">
        <f>IF(G589="Mix",'Growth Factors'!$O$12,(IF(G589="Oil",'Growth Factors'!$F$12,'Growth Factors'!$L$12)))</f>
        <v>0.41821082914081459</v>
      </c>
      <c r="M589" s="23">
        <f>IF(G589="Mix",'Growth Factors'!$P$12,(IF(G589="Oil",'Growth Factors'!$G$12,'Growth Factors'!$M$12)))</f>
        <v>6.2059761281023675E-3</v>
      </c>
      <c r="N589" s="24" t="str">
        <f>VLOOKUP(A589,'Part 50 Counties'!$A$2:$B$34,2)</f>
        <v>Yes</v>
      </c>
      <c r="O589" s="25">
        <f>(IF(N589="No",0,(IF(D589="CO2",0,(VLOOKUP(F589,'Rule Reductions'!$C$2:$E$75,2,FALSE))))))</f>
        <v>0</v>
      </c>
      <c r="P589" s="25">
        <f>(IF(N589="No",0,(IF(D589="CO2",0,(VLOOKUP(F589,'Rule Reductions'!$C$2:$E$75,3,FALSE))))))</f>
        <v>0</v>
      </c>
      <c r="Q589" s="22">
        <f t="shared" si="54"/>
        <v>3095.8728937857477</v>
      </c>
      <c r="R589" s="22">
        <f t="shared" si="55"/>
        <v>3551.2714322381867</v>
      </c>
      <c r="S589" s="22">
        <f t="shared" si="56"/>
        <v>2754.7127817833098</v>
      </c>
      <c r="T589" s="22">
        <f t="shared" si="57"/>
        <v>3171.5415865589712</v>
      </c>
      <c r="U589" s="22">
        <f t="shared" si="58"/>
        <v>3908.9435978193706</v>
      </c>
      <c r="V589" s="22">
        <f t="shared" si="59"/>
        <v>2773.355221703082</v>
      </c>
    </row>
    <row r="590" spans="1:22" x14ac:dyDescent="0.25">
      <c r="A590" s="1" t="s">
        <v>40</v>
      </c>
      <c r="B590" s="1" t="s">
        <v>45</v>
      </c>
      <c r="C590" s="1" t="s">
        <v>0</v>
      </c>
      <c r="D590" s="1" t="s">
        <v>24</v>
      </c>
      <c r="E590" s="2">
        <v>91.685519999999997</v>
      </c>
      <c r="F590" s="1" t="s">
        <v>0</v>
      </c>
      <c r="G590" s="1" t="s">
        <v>100</v>
      </c>
      <c r="H590" s="13">
        <f>IF(G590="Mix",'Growth Factors'!$N$7,(IF(G590="Oil",'Growth Factors'!$E$7,'Growth Factors'!$K$7)))</f>
        <v>0.12321919048916015</v>
      </c>
      <c r="I590" s="23">
        <f>IF(G590="Mix",'Growth Factors'!$O$7,(IF(G590="Oil",'Growth Factors'!$F$7,'Growth Factors'!$L$7)))</f>
        <v>0.28844315001838977</v>
      </c>
      <c r="J590" s="23">
        <f>IF(G590="Mix",'Growth Factors'!$P$7,(IF(G590="Oil",'Growth Factors'!$G$7,'Growth Factors'!$M$7)))</f>
        <v>-5.5772089494429255E-4</v>
      </c>
      <c r="K590" s="23">
        <f>IF(G590="Mix",'Growth Factors'!$N$12,(IF(G590="Oil",'Growth Factors'!$E$12,'Growth Factors'!$K$12)))</f>
        <v>0.15067268446583987</v>
      </c>
      <c r="L590" s="23">
        <f>IF(G590="Mix",'Growth Factors'!$O$12,(IF(G590="Oil",'Growth Factors'!$F$12,'Growth Factors'!$L$12)))</f>
        <v>0.41821082914081459</v>
      </c>
      <c r="M590" s="23">
        <f>IF(G590="Mix",'Growth Factors'!$P$12,(IF(G590="Oil",'Growth Factors'!$G$12,'Growth Factors'!$M$12)))</f>
        <v>6.2059761281023675E-3</v>
      </c>
      <c r="N590" s="24" t="str">
        <f>VLOOKUP(A590,'Part 50 Counties'!$A$2:$B$34,2)</f>
        <v>Yes</v>
      </c>
      <c r="O590" s="25">
        <f>(IF(N590="No",0,(IF(D590="CO2",0,(VLOOKUP(F590,'Rule Reductions'!$C$2:$E$75,2,FALSE))))))</f>
        <v>0</v>
      </c>
      <c r="P590" s="25">
        <f>(IF(N590="No",0,(IF(D590="CO2",0,(VLOOKUP(F590,'Rule Reductions'!$C$2:$E$75,3,FALSE))))))</f>
        <v>0</v>
      </c>
      <c r="Q590" s="22">
        <f t="shared" si="54"/>
        <v>102.9829355539777</v>
      </c>
      <c r="R590" s="22">
        <f t="shared" si="55"/>
        <v>118.13158019987407</v>
      </c>
      <c r="S590" s="22">
        <f t="shared" si="56"/>
        <v>91.634385069732161</v>
      </c>
      <c r="T590" s="22">
        <f t="shared" si="57"/>
        <v>105.50002342504645</v>
      </c>
      <c r="U590" s="22">
        <f t="shared" si="58"/>
        <v>130.02939733940673</v>
      </c>
      <c r="V590" s="22">
        <f t="shared" si="59"/>
        <v>92.254518148412643</v>
      </c>
    </row>
    <row r="591" spans="1:22" x14ac:dyDescent="0.25">
      <c r="A591" s="1" t="s">
        <v>40</v>
      </c>
      <c r="B591" s="1" t="s">
        <v>45</v>
      </c>
      <c r="C591" s="1" t="s">
        <v>0</v>
      </c>
      <c r="D591" s="1" t="s">
        <v>24</v>
      </c>
      <c r="E591" s="2">
        <v>194.75909999999999</v>
      </c>
      <c r="F591" s="1" t="s">
        <v>0</v>
      </c>
      <c r="G591" s="1" t="s">
        <v>100</v>
      </c>
      <c r="H591" s="13">
        <f>IF(G591="Mix",'Growth Factors'!$N$7,(IF(G591="Oil",'Growth Factors'!$E$7,'Growth Factors'!$K$7)))</f>
        <v>0.12321919048916015</v>
      </c>
      <c r="I591" s="23">
        <f>IF(G591="Mix",'Growth Factors'!$O$7,(IF(G591="Oil",'Growth Factors'!$F$7,'Growth Factors'!$L$7)))</f>
        <v>0.28844315001838977</v>
      </c>
      <c r="J591" s="23">
        <f>IF(G591="Mix",'Growth Factors'!$P$7,(IF(G591="Oil",'Growth Factors'!$G$7,'Growth Factors'!$M$7)))</f>
        <v>-5.5772089494429255E-4</v>
      </c>
      <c r="K591" s="23">
        <f>IF(G591="Mix",'Growth Factors'!$N$12,(IF(G591="Oil",'Growth Factors'!$E$12,'Growth Factors'!$K$12)))</f>
        <v>0.15067268446583987</v>
      </c>
      <c r="L591" s="23">
        <f>IF(G591="Mix",'Growth Factors'!$O$12,(IF(G591="Oil",'Growth Factors'!$F$12,'Growth Factors'!$L$12)))</f>
        <v>0.41821082914081459</v>
      </c>
      <c r="M591" s="23">
        <f>IF(G591="Mix",'Growth Factors'!$P$12,(IF(G591="Oil",'Growth Factors'!$G$12,'Growth Factors'!$M$12)))</f>
        <v>6.2059761281023675E-3</v>
      </c>
      <c r="N591" s="24" t="str">
        <f>VLOOKUP(A591,'Part 50 Counties'!$A$2:$B$34,2)</f>
        <v>Yes</v>
      </c>
      <c r="O591" s="25">
        <f>(IF(N591="No",0,(IF(D591="CO2",0,(VLOOKUP(F591,'Rule Reductions'!$C$2:$E$75,2,FALSE))))))</f>
        <v>0</v>
      </c>
      <c r="P591" s="25">
        <f>(IF(N591="No",0,(IF(D591="CO2",0,(VLOOKUP(F591,'Rule Reductions'!$C$2:$E$75,3,FALSE))))))</f>
        <v>0</v>
      </c>
      <c r="Q591" s="22">
        <f t="shared" si="54"/>
        <v>218.7571586423974</v>
      </c>
      <c r="R591" s="22">
        <f t="shared" si="55"/>
        <v>250.93602829874655</v>
      </c>
      <c r="S591" s="22">
        <f t="shared" si="56"/>
        <v>194.65047878044945</v>
      </c>
      <c r="T591" s="22">
        <f t="shared" si="57"/>
        <v>224.10397642115095</v>
      </c>
      <c r="U591" s="22">
        <f t="shared" si="58"/>
        <v>276.20946469371881</v>
      </c>
      <c r="V591" s="22">
        <f t="shared" si="59"/>
        <v>195.96777032533069</v>
      </c>
    </row>
    <row r="592" spans="1:22" x14ac:dyDescent="0.25">
      <c r="A592" s="1" t="s">
        <v>41</v>
      </c>
      <c r="B592" s="1" t="s">
        <v>45</v>
      </c>
      <c r="C592" s="1" t="s">
        <v>0</v>
      </c>
      <c r="D592" s="1" t="s">
        <v>23</v>
      </c>
      <c r="E592" s="2">
        <v>32.262880000000003</v>
      </c>
      <c r="F592" s="1" t="s">
        <v>0</v>
      </c>
      <c r="G592" s="1" t="s">
        <v>100</v>
      </c>
      <c r="H592" s="13">
        <f>IF(G592="Mix",'Growth Factors'!$N$7,(IF(G592="Oil",'Growth Factors'!$E$7,'Growth Factors'!$K$7)))</f>
        <v>0.12321919048916015</v>
      </c>
      <c r="I592" s="23">
        <f>IF(G592="Mix",'Growth Factors'!$O$7,(IF(G592="Oil",'Growth Factors'!$F$7,'Growth Factors'!$L$7)))</f>
        <v>0.28844315001838977</v>
      </c>
      <c r="J592" s="23">
        <f>IF(G592="Mix",'Growth Factors'!$P$7,(IF(G592="Oil",'Growth Factors'!$G$7,'Growth Factors'!$M$7)))</f>
        <v>-5.5772089494429255E-4</v>
      </c>
      <c r="K592" s="23">
        <f>IF(G592="Mix",'Growth Factors'!$N$12,(IF(G592="Oil",'Growth Factors'!$E$12,'Growth Factors'!$K$12)))</f>
        <v>0.15067268446583987</v>
      </c>
      <c r="L592" s="23">
        <f>IF(G592="Mix",'Growth Factors'!$O$12,(IF(G592="Oil",'Growth Factors'!$F$12,'Growth Factors'!$L$12)))</f>
        <v>0.41821082914081459</v>
      </c>
      <c r="M592" s="23">
        <f>IF(G592="Mix",'Growth Factors'!$P$12,(IF(G592="Oil",'Growth Factors'!$G$12,'Growth Factors'!$M$12)))</f>
        <v>6.2059761281023675E-3</v>
      </c>
      <c r="N592" s="24" t="str">
        <f>VLOOKUP(A592,'Part 50 Counties'!$A$2:$B$34,2)</f>
        <v>Yes</v>
      </c>
      <c r="O592" s="25">
        <f>(IF(N592="No",0,(IF(D592="CO2",0,(VLOOKUP(F592,'Rule Reductions'!$C$2:$E$75,2,FALSE))))))</f>
        <v>0</v>
      </c>
      <c r="P592" s="25">
        <f>(IF(N592="No",0,(IF(D592="CO2",0,(VLOOKUP(F592,'Rule Reductions'!$C$2:$E$75,3,FALSE))))))</f>
        <v>0</v>
      </c>
      <c r="Q592" s="22">
        <f t="shared" si="54"/>
        <v>36.238285956448919</v>
      </c>
      <c r="R592" s="22">
        <f t="shared" si="55"/>
        <v>41.568886735865306</v>
      </c>
      <c r="S592" s="22">
        <f t="shared" si="56"/>
        <v>32.244886317692924</v>
      </c>
      <c r="T592" s="22">
        <f t="shared" si="57"/>
        <v>37.124014738199257</v>
      </c>
      <c r="U592" s="22">
        <f t="shared" si="58"/>
        <v>45.755565795270613</v>
      </c>
      <c r="V592" s="22">
        <f t="shared" si="59"/>
        <v>32.463102663103832</v>
      </c>
    </row>
    <row r="593" spans="1:22" x14ac:dyDescent="0.25">
      <c r="A593" s="1" t="s">
        <v>41</v>
      </c>
      <c r="B593" s="1" t="s">
        <v>45</v>
      </c>
      <c r="C593" s="1" t="s">
        <v>0</v>
      </c>
      <c r="D593" s="1" t="s">
        <v>23</v>
      </c>
      <c r="E593" s="2">
        <v>4103.9960000000001</v>
      </c>
      <c r="F593" s="1" t="s">
        <v>0</v>
      </c>
      <c r="G593" s="1" t="s">
        <v>100</v>
      </c>
      <c r="H593" s="13">
        <f>IF(G593="Mix",'Growth Factors'!$N$7,(IF(G593="Oil",'Growth Factors'!$E$7,'Growth Factors'!$K$7)))</f>
        <v>0.12321919048916015</v>
      </c>
      <c r="I593" s="23">
        <f>IF(G593="Mix",'Growth Factors'!$O$7,(IF(G593="Oil",'Growth Factors'!$F$7,'Growth Factors'!$L$7)))</f>
        <v>0.28844315001838977</v>
      </c>
      <c r="J593" s="23">
        <f>IF(G593="Mix",'Growth Factors'!$P$7,(IF(G593="Oil",'Growth Factors'!$G$7,'Growth Factors'!$M$7)))</f>
        <v>-5.5772089494429255E-4</v>
      </c>
      <c r="K593" s="23">
        <f>IF(G593="Mix",'Growth Factors'!$N$12,(IF(G593="Oil",'Growth Factors'!$E$12,'Growth Factors'!$K$12)))</f>
        <v>0.15067268446583987</v>
      </c>
      <c r="L593" s="23">
        <f>IF(G593="Mix",'Growth Factors'!$O$12,(IF(G593="Oil",'Growth Factors'!$F$12,'Growth Factors'!$L$12)))</f>
        <v>0.41821082914081459</v>
      </c>
      <c r="M593" s="23">
        <f>IF(G593="Mix",'Growth Factors'!$P$12,(IF(G593="Oil",'Growth Factors'!$G$12,'Growth Factors'!$M$12)))</f>
        <v>6.2059761281023675E-3</v>
      </c>
      <c r="N593" s="24" t="str">
        <f>VLOOKUP(A593,'Part 50 Counties'!$A$2:$B$34,2)</f>
        <v>Yes</v>
      </c>
      <c r="O593" s="25">
        <f>(IF(N593="No",0,(IF(D593="CO2",0,(VLOOKUP(F593,'Rule Reductions'!$C$2:$E$75,2,FALSE))))))</f>
        <v>0</v>
      </c>
      <c r="P593" s="25">
        <f>(IF(N593="No",0,(IF(D593="CO2",0,(VLOOKUP(F593,'Rule Reductions'!$C$2:$E$75,3,FALSE))))))</f>
        <v>0</v>
      </c>
      <c r="Q593" s="22">
        <f t="shared" si="54"/>
        <v>4609.6870648907516</v>
      </c>
      <c r="R593" s="22">
        <f t="shared" si="55"/>
        <v>5287.7655339028715</v>
      </c>
      <c r="S593" s="22">
        <f t="shared" si="56"/>
        <v>4101.7071156780321</v>
      </c>
      <c r="T593" s="22">
        <f t="shared" si="57"/>
        <v>4722.3560943570692</v>
      </c>
      <c r="U593" s="22">
        <f t="shared" si="58"/>
        <v>5820.3315699505865</v>
      </c>
      <c r="V593" s="22">
        <f t="shared" si="59"/>
        <v>4129.4653012058279</v>
      </c>
    </row>
    <row r="594" spans="1:22" x14ac:dyDescent="0.25">
      <c r="A594" s="1" t="s">
        <v>41</v>
      </c>
      <c r="B594" s="1" t="s">
        <v>45</v>
      </c>
      <c r="C594" s="1" t="s">
        <v>0</v>
      </c>
      <c r="D594" s="1" t="s">
        <v>24</v>
      </c>
      <c r="E594" s="6">
        <v>2.4558629999999999</v>
      </c>
      <c r="F594" s="1" t="s">
        <v>0</v>
      </c>
      <c r="G594" s="1" t="s">
        <v>100</v>
      </c>
      <c r="H594" s="13">
        <f>IF(G594="Mix",'Growth Factors'!$N$7,(IF(G594="Oil",'Growth Factors'!$E$7,'Growth Factors'!$K$7)))</f>
        <v>0.12321919048916015</v>
      </c>
      <c r="I594" s="23">
        <f>IF(G594="Mix",'Growth Factors'!$O$7,(IF(G594="Oil",'Growth Factors'!$F$7,'Growth Factors'!$L$7)))</f>
        <v>0.28844315001838977</v>
      </c>
      <c r="J594" s="23">
        <f>IF(G594="Mix",'Growth Factors'!$P$7,(IF(G594="Oil",'Growth Factors'!$G$7,'Growth Factors'!$M$7)))</f>
        <v>-5.5772089494429255E-4</v>
      </c>
      <c r="K594" s="23">
        <f>IF(G594="Mix",'Growth Factors'!$N$12,(IF(G594="Oil",'Growth Factors'!$E$12,'Growth Factors'!$K$12)))</f>
        <v>0.15067268446583987</v>
      </c>
      <c r="L594" s="23">
        <f>IF(G594="Mix",'Growth Factors'!$O$12,(IF(G594="Oil",'Growth Factors'!$F$12,'Growth Factors'!$L$12)))</f>
        <v>0.41821082914081459</v>
      </c>
      <c r="M594" s="23">
        <f>IF(G594="Mix",'Growth Factors'!$P$12,(IF(G594="Oil",'Growth Factors'!$G$12,'Growth Factors'!$M$12)))</f>
        <v>6.2059761281023675E-3</v>
      </c>
      <c r="N594" s="24" t="str">
        <f>VLOOKUP(A594,'Part 50 Counties'!$A$2:$B$34,2)</f>
        <v>Yes</v>
      </c>
      <c r="O594" s="25">
        <f>(IF(N594="No",0,(IF(D594="CO2",0,(VLOOKUP(F594,'Rule Reductions'!$C$2:$E$75,2,FALSE))))))</f>
        <v>0</v>
      </c>
      <c r="P594" s="25">
        <f>(IF(N594="No",0,(IF(D594="CO2",0,(VLOOKUP(F594,'Rule Reductions'!$C$2:$E$75,3,FALSE))))))</f>
        <v>0</v>
      </c>
      <c r="Q594" s="22">
        <f t="shared" si="54"/>
        <v>2.7584724508122802</v>
      </c>
      <c r="R594" s="22">
        <f t="shared" si="55"/>
        <v>3.1642398597336125</v>
      </c>
      <c r="S594" s="22">
        <f t="shared" si="56"/>
        <v>2.4544933138897793</v>
      </c>
      <c r="T594" s="22">
        <f t="shared" si="57"/>
        <v>2.8258944708903311</v>
      </c>
      <c r="U594" s="22">
        <f t="shared" si="58"/>
        <v>3.4829315014862483</v>
      </c>
      <c r="V594" s="22">
        <f t="shared" si="59"/>
        <v>2.4711040271518896</v>
      </c>
    </row>
    <row r="595" spans="1:22" x14ac:dyDescent="0.25">
      <c r="A595" s="1" t="s">
        <v>41</v>
      </c>
      <c r="B595" s="1" t="s">
        <v>45</v>
      </c>
      <c r="C595" s="1" t="s">
        <v>0</v>
      </c>
      <c r="D595" s="1" t="s">
        <v>24</v>
      </c>
      <c r="E595" s="2">
        <v>289.99200000000002</v>
      </c>
      <c r="F595" s="1" t="s">
        <v>0</v>
      </c>
      <c r="G595" s="1" t="s">
        <v>100</v>
      </c>
      <c r="H595" s="13">
        <f>IF(G595="Mix",'Growth Factors'!$N$7,(IF(G595="Oil",'Growth Factors'!$E$7,'Growth Factors'!$K$7)))</f>
        <v>0.12321919048916015</v>
      </c>
      <c r="I595" s="23">
        <f>IF(G595="Mix",'Growth Factors'!$O$7,(IF(G595="Oil",'Growth Factors'!$F$7,'Growth Factors'!$L$7)))</f>
        <v>0.28844315001838977</v>
      </c>
      <c r="J595" s="23">
        <f>IF(G595="Mix",'Growth Factors'!$P$7,(IF(G595="Oil",'Growth Factors'!$G$7,'Growth Factors'!$M$7)))</f>
        <v>-5.5772089494429255E-4</v>
      </c>
      <c r="K595" s="23">
        <f>IF(G595="Mix",'Growth Factors'!$N$12,(IF(G595="Oil",'Growth Factors'!$E$12,'Growth Factors'!$K$12)))</f>
        <v>0.15067268446583987</v>
      </c>
      <c r="L595" s="23">
        <f>IF(G595="Mix",'Growth Factors'!$O$12,(IF(G595="Oil",'Growth Factors'!$F$12,'Growth Factors'!$L$12)))</f>
        <v>0.41821082914081459</v>
      </c>
      <c r="M595" s="23">
        <f>IF(G595="Mix",'Growth Factors'!$P$12,(IF(G595="Oil",'Growth Factors'!$G$12,'Growth Factors'!$M$12)))</f>
        <v>6.2059761281023675E-3</v>
      </c>
      <c r="N595" s="24" t="str">
        <f>VLOOKUP(A595,'Part 50 Counties'!$A$2:$B$34,2)</f>
        <v>Yes</v>
      </c>
      <c r="O595" s="25">
        <f>(IF(N595="No",0,(IF(D595="CO2",0,(VLOOKUP(F595,'Rule Reductions'!$C$2:$E$75,2,FALSE))))))</f>
        <v>0</v>
      </c>
      <c r="P595" s="25">
        <f>(IF(N595="No",0,(IF(D595="CO2",0,(VLOOKUP(F595,'Rule Reductions'!$C$2:$E$75,3,FALSE))))))</f>
        <v>0</v>
      </c>
      <c r="Q595" s="22">
        <f t="shared" si="54"/>
        <v>325.72457948833255</v>
      </c>
      <c r="R595" s="22">
        <f t="shared" si="55"/>
        <v>373.63820596013289</v>
      </c>
      <c r="S595" s="22">
        <f t="shared" si="56"/>
        <v>289.83026540223335</v>
      </c>
      <c r="T595" s="22">
        <f t="shared" si="57"/>
        <v>333.68587311361784</v>
      </c>
      <c r="U595" s="22">
        <f t="shared" si="58"/>
        <v>411.26979476420314</v>
      </c>
      <c r="V595" s="22">
        <f t="shared" si="59"/>
        <v>291.79168342934071</v>
      </c>
    </row>
    <row r="596" spans="1:22" x14ac:dyDescent="0.25">
      <c r="A596" s="1" t="s">
        <v>42</v>
      </c>
      <c r="B596" s="1" t="s">
        <v>45</v>
      </c>
      <c r="C596" s="1" t="s">
        <v>0</v>
      </c>
      <c r="D596" s="1" t="s">
        <v>23</v>
      </c>
      <c r="E596" s="6">
        <v>5.8749919999999998</v>
      </c>
      <c r="F596" s="1" t="s">
        <v>0</v>
      </c>
      <c r="G596" s="1" t="s">
        <v>100</v>
      </c>
      <c r="H596" s="13">
        <f>IF(G596="Mix",'Growth Factors'!$N$7,(IF(G596="Oil",'Growth Factors'!$E$7,'Growth Factors'!$K$7)))</f>
        <v>0.12321919048916015</v>
      </c>
      <c r="I596" s="23">
        <f>IF(G596="Mix",'Growth Factors'!$O$7,(IF(G596="Oil",'Growth Factors'!$F$7,'Growth Factors'!$L$7)))</f>
        <v>0.28844315001838977</v>
      </c>
      <c r="J596" s="23">
        <f>IF(G596="Mix",'Growth Factors'!$P$7,(IF(G596="Oil",'Growth Factors'!$G$7,'Growth Factors'!$M$7)))</f>
        <v>-5.5772089494429255E-4</v>
      </c>
      <c r="K596" s="23">
        <f>IF(G596="Mix",'Growth Factors'!$N$12,(IF(G596="Oil",'Growth Factors'!$E$12,'Growth Factors'!$K$12)))</f>
        <v>0.15067268446583987</v>
      </c>
      <c r="L596" s="23">
        <f>IF(G596="Mix",'Growth Factors'!$O$12,(IF(G596="Oil",'Growth Factors'!$F$12,'Growth Factors'!$L$12)))</f>
        <v>0.41821082914081459</v>
      </c>
      <c r="M596" s="23">
        <f>IF(G596="Mix",'Growth Factors'!$P$12,(IF(G596="Oil",'Growth Factors'!$G$12,'Growth Factors'!$M$12)))</f>
        <v>6.2059761281023675E-3</v>
      </c>
      <c r="N596" s="24" t="str">
        <f>VLOOKUP(A596,'Part 50 Counties'!$A$2:$B$34,2)</f>
        <v>Yes</v>
      </c>
      <c r="O596" s="25">
        <f>(IF(N596="No",0,(IF(D596="CO2",0,(VLOOKUP(F596,'Rule Reductions'!$C$2:$E$75,2,FALSE))))))</f>
        <v>0</v>
      </c>
      <c r="P596" s="25">
        <f>(IF(N596="No",0,(IF(D596="CO2",0,(VLOOKUP(F596,'Rule Reductions'!$C$2:$E$75,3,FALSE))))))</f>
        <v>0</v>
      </c>
      <c r="Q596" s="22">
        <f t="shared" si="54"/>
        <v>6.5989037583702919</v>
      </c>
      <c r="R596" s="22">
        <f t="shared" si="55"/>
        <v>7.5695931988128393</v>
      </c>
      <c r="S596" s="22">
        <f t="shared" si="56"/>
        <v>5.871715394203969</v>
      </c>
      <c r="T596" s="22">
        <f t="shared" si="57"/>
        <v>6.7601928158553335</v>
      </c>
      <c r="U596" s="22">
        <f t="shared" si="58"/>
        <v>8.3319772755156531</v>
      </c>
      <c r="V596" s="22">
        <f t="shared" si="59"/>
        <v>5.911452060104792</v>
      </c>
    </row>
    <row r="597" spans="1:22" x14ac:dyDescent="0.25">
      <c r="A597" s="1" t="s">
        <v>42</v>
      </c>
      <c r="B597" s="1" t="s">
        <v>45</v>
      </c>
      <c r="C597" s="1" t="s">
        <v>0</v>
      </c>
      <c r="D597" s="1" t="s">
        <v>24</v>
      </c>
      <c r="E597" s="4">
        <v>0.31632939999999998</v>
      </c>
      <c r="F597" s="1" t="s">
        <v>0</v>
      </c>
      <c r="G597" s="1" t="s">
        <v>100</v>
      </c>
      <c r="H597" s="13">
        <f>IF(G597="Mix",'Growth Factors'!$N$7,(IF(G597="Oil",'Growth Factors'!$E$7,'Growth Factors'!$K$7)))</f>
        <v>0.12321919048916015</v>
      </c>
      <c r="I597" s="23">
        <f>IF(G597="Mix",'Growth Factors'!$O$7,(IF(G597="Oil",'Growth Factors'!$F$7,'Growth Factors'!$L$7)))</f>
        <v>0.28844315001838977</v>
      </c>
      <c r="J597" s="23">
        <f>IF(G597="Mix",'Growth Factors'!$P$7,(IF(G597="Oil",'Growth Factors'!$G$7,'Growth Factors'!$M$7)))</f>
        <v>-5.5772089494429255E-4</v>
      </c>
      <c r="K597" s="23">
        <f>IF(G597="Mix",'Growth Factors'!$N$12,(IF(G597="Oil",'Growth Factors'!$E$12,'Growth Factors'!$K$12)))</f>
        <v>0.15067268446583987</v>
      </c>
      <c r="L597" s="23">
        <f>IF(G597="Mix",'Growth Factors'!$O$12,(IF(G597="Oil",'Growth Factors'!$F$12,'Growth Factors'!$L$12)))</f>
        <v>0.41821082914081459</v>
      </c>
      <c r="M597" s="23">
        <f>IF(G597="Mix",'Growth Factors'!$P$12,(IF(G597="Oil",'Growth Factors'!$G$12,'Growth Factors'!$M$12)))</f>
        <v>6.2059761281023675E-3</v>
      </c>
      <c r="N597" s="24" t="str">
        <f>VLOOKUP(A597,'Part 50 Counties'!$A$2:$B$34,2)</f>
        <v>Yes</v>
      </c>
      <c r="O597" s="25">
        <f>(IF(N597="No",0,(IF(D597="CO2",0,(VLOOKUP(F597,'Rule Reductions'!$C$2:$E$75,2,FALSE))))))</f>
        <v>0</v>
      </c>
      <c r="P597" s="25">
        <f>(IF(N597="No",0,(IF(D597="CO2",0,(VLOOKUP(F597,'Rule Reductions'!$C$2:$E$75,3,FALSE))))))</f>
        <v>0</v>
      </c>
      <c r="Q597" s="22">
        <f t="shared" si="54"/>
        <v>0.35530725259592172</v>
      </c>
      <c r="R597" s="22">
        <f t="shared" si="55"/>
        <v>0.4075724485794272</v>
      </c>
      <c r="S597" s="22">
        <f t="shared" si="56"/>
        <v>0.31615297648393476</v>
      </c>
      <c r="T597" s="22">
        <f t="shared" si="57"/>
        <v>0.36399159987346846</v>
      </c>
      <c r="U597" s="22">
        <f t="shared" si="58"/>
        <v>0.44862178065561636</v>
      </c>
      <c r="V597" s="22">
        <f t="shared" si="59"/>
        <v>0.31829253270501695</v>
      </c>
    </row>
    <row r="598" spans="1:22" x14ac:dyDescent="0.25">
      <c r="A598" s="1" t="s">
        <v>43</v>
      </c>
      <c r="B598" s="1" t="s">
        <v>45</v>
      </c>
      <c r="C598" s="1" t="s">
        <v>0</v>
      </c>
      <c r="D598" s="1" t="s">
        <v>23</v>
      </c>
      <c r="E598" s="2">
        <v>16.570640000000001</v>
      </c>
      <c r="F598" s="1" t="s">
        <v>0</v>
      </c>
      <c r="G598" s="1" t="s">
        <v>100</v>
      </c>
      <c r="H598" s="13">
        <f>IF(G598="Mix",'Growth Factors'!$N$7,(IF(G598="Oil",'Growth Factors'!$E$7,'Growth Factors'!$K$7)))</f>
        <v>0.12321919048916015</v>
      </c>
      <c r="I598" s="23">
        <f>IF(G598="Mix",'Growth Factors'!$O$7,(IF(G598="Oil",'Growth Factors'!$F$7,'Growth Factors'!$L$7)))</f>
        <v>0.28844315001838977</v>
      </c>
      <c r="J598" s="23">
        <f>IF(G598="Mix",'Growth Factors'!$P$7,(IF(G598="Oil",'Growth Factors'!$G$7,'Growth Factors'!$M$7)))</f>
        <v>-5.5772089494429255E-4</v>
      </c>
      <c r="K598" s="23">
        <f>IF(G598="Mix",'Growth Factors'!$N$12,(IF(G598="Oil",'Growth Factors'!$E$12,'Growth Factors'!$K$12)))</f>
        <v>0.15067268446583987</v>
      </c>
      <c r="L598" s="23">
        <f>IF(G598="Mix",'Growth Factors'!$O$12,(IF(G598="Oil",'Growth Factors'!$F$12,'Growth Factors'!$L$12)))</f>
        <v>0.41821082914081459</v>
      </c>
      <c r="M598" s="23">
        <f>IF(G598="Mix",'Growth Factors'!$P$12,(IF(G598="Oil",'Growth Factors'!$G$12,'Growth Factors'!$M$12)))</f>
        <v>6.2059761281023675E-3</v>
      </c>
      <c r="N598" s="24" t="str">
        <f>VLOOKUP(A598,'Part 50 Counties'!$A$2:$B$34,2)</f>
        <v>No</v>
      </c>
      <c r="O598" s="25">
        <f>(IF(N598="No",0,(IF(D598="CO2",0,(VLOOKUP(F598,'Rule Reductions'!$C$2:$E$75,2,FALSE))))))</f>
        <v>0</v>
      </c>
      <c r="P598" s="25">
        <f>(IF(N598="No",0,(IF(D598="CO2",0,(VLOOKUP(F598,'Rule Reductions'!$C$2:$E$75,3,FALSE))))))</f>
        <v>0</v>
      </c>
      <c r="Q598" s="22">
        <f t="shared" si="54"/>
        <v>18.612460846687298</v>
      </c>
      <c r="R598" s="22">
        <f t="shared" si="55"/>
        <v>21.35032759942073</v>
      </c>
      <c r="S598" s="22">
        <f t="shared" si="56"/>
        <v>16.561398207829402</v>
      </c>
      <c r="T598" s="22">
        <f t="shared" si="57"/>
        <v>19.067382812117028</v>
      </c>
      <c r="U598" s="22">
        <f t="shared" si="58"/>
        <v>23.500661093793951</v>
      </c>
      <c r="V598" s="22">
        <f t="shared" si="59"/>
        <v>16.673476996267379</v>
      </c>
    </row>
    <row r="599" spans="1:22" x14ac:dyDescent="0.25">
      <c r="A599" s="1" t="s">
        <v>43</v>
      </c>
      <c r="B599" s="1" t="s">
        <v>45</v>
      </c>
      <c r="C599" s="1" t="s">
        <v>0</v>
      </c>
      <c r="D599" s="1" t="s">
        <v>24</v>
      </c>
      <c r="E599" s="6">
        <v>1.1708959999999999</v>
      </c>
      <c r="F599" s="1" t="s">
        <v>0</v>
      </c>
      <c r="G599" s="1" t="s">
        <v>100</v>
      </c>
      <c r="H599" s="13">
        <f>IF(G599="Mix",'Growth Factors'!$N$7,(IF(G599="Oil",'Growth Factors'!$E$7,'Growth Factors'!$K$7)))</f>
        <v>0.12321919048916015</v>
      </c>
      <c r="I599" s="23">
        <f>IF(G599="Mix",'Growth Factors'!$O$7,(IF(G599="Oil",'Growth Factors'!$F$7,'Growth Factors'!$L$7)))</f>
        <v>0.28844315001838977</v>
      </c>
      <c r="J599" s="23">
        <f>IF(G599="Mix",'Growth Factors'!$P$7,(IF(G599="Oil",'Growth Factors'!$G$7,'Growth Factors'!$M$7)))</f>
        <v>-5.5772089494429255E-4</v>
      </c>
      <c r="K599" s="23">
        <f>IF(G599="Mix",'Growth Factors'!$N$12,(IF(G599="Oil",'Growth Factors'!$E$12,'Growth Factors'!$K$12)))</f>
        <v>0.15067268446583987</v>
      </c>
      <c r="L599" s="23">
        <f>IF(G599="Mix",'Growth Factors'!$O$12,(IF(G599="Oil",'Growth Factors'!$F$12,'Growth Factors'!$L$12)))</f>
        <v>0.41821082914081459</v>
      </c>
      <c r="M599" s="23">
        <f>IF(G599="Mix",'Growth Factors'!$P$12,(IF(G599="Oil",'Growth Factors'!$G$12,'Growth Factors'!$M$12)))</f>
        <v>6.2059761281023675E-3</v>
      </c>
      <c r="N599" s="24" t="str">
        <f>VLOOKUP(A599,'Part 50 Counties'!$A$2:$B$34,2)</f>
        <v>No</v>
      </c>
      <c r="O599" s="25">
        <f>(IF(N599="No",0,(IF(D599="CO2",0,(VLOOKUP(F599,'Rule Reductions'!$C$2:$E$75,2,FALSE))))))</f>
        <v>0</v>
      </c>
      <c r="P599" s="25">
        <f>(IF(N599="No",0,(IF(D599="CO2",0,(VLOOKUP(F599,'Rule Reductions'!$C$2:$E$75,3,FALSE))))))</f>
        <v>0</v>
      </c>
      <c r="Q599" s="22">
        <f t="shared" si="54"/>
        <v>1.3151728572669956</v>
      </c>
      <c r="R599" s="22">
        <f t="shared" si="55"/>
        <v>1.5086329305839323</v>
      </c>
      <c r="S599" s="22">
        <f t="shared" si="56"/>
        <v>1.1702429668349932</v>
      </c>
      <c r="T599" s="22">
        <f t="shared" si="57"/>
        <v>1.347318043550314</v>
      </c>
      <c r="U599" s="22">
        <f t="shared" si="58"/>
        <v>1.6605773869976632</v>
      </c>
      <c r="V599" s="22">
        <f t="shared" si="59"/>
        <v>1.1781625526244905</v>
      </c>
    </row>
    <row r="600" spans="1:22" x14ac:dyDescent="0.25">
      <c r="A600" s="1" t="s">
        <v>22</v>
      </c>
      <c r="B600" s="1" t="s">
        <v>45</v>
      </c>
      <c r="C600" s="1" t="s">
        <v>0</v>
      </c>
      <c r="D600" s="1" t="s">
        <v>23</v>
      </c>
      <c r="E600" s="2">
        <v>23.499970000000001</v>
      </c>
      <c r="F600" s="1" t="s">
        <v>0</v>
      </c>
      <c r="G600" s="1" t="s">
        <v>100</v>
      </c>
      <c r="H600" s="13">
        <f>IF(G600="Mix",'Growth Factors'!$N$7,(IF(G600="Oil",'Growth Factors'!$E$7,'Growth Factors'!$K$7)))</f>
        <v>0.12321919048916015</v>
      </c>
      <c r="I600" s="23">
        <f>IF(G600="Mix",'Growth Factors'!$O$7,(IF(G600="Oil",'Growth Factors'!$F$7,'Growth Factors'!$L$7)))</f>
        <v>0.28844315001838977</v>
      </c>
      <c r="J600" s="23">
        <f>IF(G600="Mix",'Growth Factors'!$P$7,(IF(G600="Oil",'Growth Factors'!$G$7,'Growth Factors'!$M$7)))</f>
        <v>-5.5772089494429255E-4</v>
      </c>
      <c r="K600" s="23">
        <f>IF(G600="Mix",'Growth Factors'!$N$12,(IF(G600="Oil",'Growth Factors'!$E$12,'Growth Factors'!$K$12)))</f>
        <v>0.15067268446583987</v>
      </c>
      <c r="L600" s="23">
        <f>IF(G600="Mix",'Growth Factors'!$O$12,(IF(G600="Oil",'Growth Factors'!$F$12,'Growth Factors'!$L$12)))</f>
        <v>0.41821082914081459</v>
      </c>
      <c r="M600" s="23">
        <f>IF(G600="Mix",'Growth Factors'!$P$12,(IF(G600="Oil",'Growth Factors'!$G$12,'Growth Factors'!$M$12)))</f>
        <v>6.2059761281023675E-3</v>
      </c>
      <c r="N600" s="24" t="str">
        <f>VLOOKUP(A600,'Part 50 Counties'!$A$2:$B$34,2)</f>
        <v>Yes</v>
      </c>
      <c r="O600" s="25">
        <f>(IF(N600="No",0,(IF(D600="CO2",0,(VLOOKUP(F600,'Rule Reductions'!$C$2:$E$75,2,FALSE))))))</f>
        <v>0</v>
      </c>
      <c r="P600" s="25">
        <f>(IF(N600="No",0,(IF(D600="CO2",0,(VLOOKUP(F600,'Rule Reductions'!$C$2:$E$75,3,FALSE))))))</f>
        <v>0</v>
      </c>
      <c r="Q600" s="22">
        <f t="shared" si="54"/>
        <v>26.395617279919552</v>
      </c>
      <c r="R600" s="22">
        <f t="shared" si="55"/>
        <v>30.27837537213766</v>
      </c>
      <c r="S600" s="22">
        <f t="shared" si="56"/>
        <v>23.486863575700436</v>
      </c>
      <c r="T600" s="22">
        <f t="shared" si="57"/>
        <v>27.040773564766706</v>
      </c>
      <c r="U600" s="22">
        <f t="shared" si="58"/>
        <v>33.32791193848427</v>
      </c>
      <c r="V600" s="22">
        <f t="shared" si="59"/>
        <v>23.645810252831122</v>
      </c>
    </row>
    <row r="601" spans="1:22" x14ac:dyDescent="0.25">
      <c r="A601" s="1" t="s">
        <v>22</v>
      </c>
      <c r="B601" s="1" t="s">
        <v>45</v>
      </c>
      <c r="C601" s="1" t="s">
        <v>0</v>
      </c>
      <c r="D601" s="1" t="s">
        <v>23</v>
      </c>
      <c r="E601" s="2">
        <v>33.035600000000002</v>
      </c>
      <c r="F601" s="1" t="s">
        <v>0</v>
      </c>
      <c r="G601" s="1" t="s">
        <v>100</v>
      </c>
      <c r="H601" s="13">
        <f>IF(G601="Mix",'Growth Factors'!$N$7,(IF(G601="Oil",'Growth Factors'!$E$7,'Growth Factors'!$K$7)))</f>
        <v>0.12321919048916015</v>
      </c>
      <c r="I601" s="23">
        <f>IF(G601="Mix",'Growth Factors'!$O$7,(IF(G601="Oil",'Growth Factors'!$F$7,'Growth Factors'!$L$7)))</f>
        <v>0.28844315001838977</v>
      </c>
      <c r="J601" s="23">
        <f>IF(G601="Mix",'Growth Factors'!$P$7,(IF(G601="Oil",'Growth Factors'!$G$7,'Growth Factors'!$M$7)))</f>
        <v>-5.5772089494429255E-4</v>
      </c>
      <c r="K601" s="23">
        <f>IF(G601="Mix",'Growth Factors'!$N$12,(IF(G601="Oil",'Growth Factors'!$E$12,'Growth Factors'!$K$12)))</f>
        <v>0.15067268446583987</v>
      </c>
      <c r="L601" s="23">
        <f>IF(G601="Mix",'Growth Factors'!$O$12,(IF(G601="Oil",'Growth Factors'!$F$12,'Growth Factors'!$L$12)))</f>
        <v>0.41821082914081459</v>
      </c>
      <c r="M601" s="23">
        <f>IF(G601="Mix",'Growth Factors'!$P$12,(IF(G601="Oil",'Growth Factors'!$G$12,'Growth Factors'!$M$12)))</f>
        <v>6.2059761281023675E-3</v>
      </c>
      <c r="N601" s="24" t="str">
        <f>VLOOKUP(A601,'Part 50 Counties'!$A$2:$B$34,2)</f>
        <v>Yes</v>
      </c>
      <c r="O601" s="25">
        <f>(IF(N601="No",0,(IF(D601="CO2",0,(VLOOKUP(F601,'Rule Reductions'!$C$2:$E$75,2,FALSE))))))</f>
        <v>0</v>
      </c>
      <c r="P601" s="25">
        <f>(IF(N601="No",0,(IF(D601="CO2",0,(VLOOKUP(F601,'Rule Reductions'!$C$2:$E$75,3,FALSE))))))</f>
        <v>0</v>
      </c>
      <c r="Q601" s="22">
        <f t="shared" si="54"/>
        <v>37.106219889323704</v>
      </c>
      <c r="R601" s="22">
        <f t="shared" si="55"/>
        <v>42.564492526747522</v>
      </c>
      <c r="S601" s="22">
        <f t="shared" si="56"/>
        <v>33.01717535560298</v>
      </c>
      <c r="T601" s="22">
        <f t="shared" si="57"/>
        <v>38.013162534939703</v>
      </c>
      <c r="U601" s="22">
        <f t="shared" si="58"/>
        <v>46.851445667164299</v>
      </c>
      <c r="V601" s="22">
        <f t="shared" si="59"/>
        <v>33.240618144977539</v>
      </c>
    </row>
    <row r="602" spans="1:22" x14ac:dyDescent="0.25">
      <c r="A602" s="1" t="s">
        <v>22</v>
      </c>
      <c r="B602" s="1" t="s">
        <v>45</v>
      </c>
      <c r="C602" s="1" t="s">
        <v>0</v>
      </c>
      <c r="D602" s="1" t="s">
        <v>24</v>
      </c>
      <c r="E602" s="6">
        <v>1.2653179999999999</v>
      </c>
      <c r="F602" s="1" t="s">
        <v>0</v>
      </c>
      <c r="G602" s="1" t="s">
        <v>100</v>
      </c>
      <c r="H602" s="13">
        <f>IF(G602="Mix",'Growth Factors'!$N$7,(IF(G602="Oil",'Growth Factors'!$E$7,'Growth Factors'!$K$7)))</f>
        <v>0.12321919048916015</v>
      </c>
      <c r="I602" s="23">
        <f>IF(G602="Mix",'Growth Factors'!$O$7,(IF(G602="Oil",'Growth Factors'!$F$7,'Growth Factors'!$L$7)))</f>
        <v>0.28844315001838977</v>
      </c>
      <c r="J602" s="23">
        <f>IF(G602="Mix",'Growth Factors'!$P$7,(IF(G602="Oil",'Growth Factors'!$G$7,'Growth Factors'!$M$7)))</f>
        <v>-5.5772089494429255E-4</v>
      </c>
      <c r="K602" s="23">
        <f>IF(G602="Mix",'Growth Factors'!$N$12,(IF(G602="Oil",'Growth Factors'!$E$12,'Growth Factors'!$K$12)))</f>
        <v>0.15067268446583987</v>
      </c>
      <c r="L602" s="23">
        <f>IF(G602="Mix",'Growth Factors'!$O$12,(IF(G602="Oil",'Growth Factors'!$F$12,'Growth Factors'!$L$12)))</f>
        <v>0.41821082914081459</v>
      </c>
      <c r="M602" s="23">
        <f>IF(G602="Mix",'Growth Factors'!$P$12,(IF(G602="Oil",'Growth Factors'!$G$12,'Growth Factors'!$M$12)))</f>
        <v>6.2059761281023675E-3</v>
      </c>
      <c r="N602" s="24" t="str">
        <f>VLOOKUP(A602,'Part 50 Counties'!$A$2:$B$34,2)</f>
        <v>Yes</v>
      </c>
      <c r="O602" s="25">
        <f>(IF(N602="No",0,(IF(D602="CO2",0,(VLOOKUP(F602,'Rule Reductions'!$C$2:$E$75,2,FALSE))))))</f>
        <v>0</v>
      </c>
      <c r="P602" s="25">
        <f>(IF(N602="No",0,(IF(D602="CO2",0,(VLOOKUP(F602,'Rule Reductions'!$C$2:$E$75,3,FALSE))))))</f>
        <v>0</v>
      </c>
      <c r="Q602" s="22">
        <f t="shared" si="54"/>
        <v>1.421229459671363</v>
      </c>
      <c r="R602" s="22">
        <f t="shared" si="55"/>
        <v>1.6302903096949688</v>
      </c>
      <c r="S602" s="22">
        <f t="shared" si="56"/>
        <v>1.2646123057126508</v>
      </c>
      <c r="T602" s="22">
        <f t="shared" si="57"/>
        <v>1.4559668597629476</v>
      </c>
      <c r="U602" s="22">
        <f t="shared" si="58"/>
        <v>1.7944876899067972</v>
      </c>
      <c r="V602" s="22">
        <f t="shared" si="59"/>
        <v>1.2731705333024581</v>
      </c>
    </row>
    <row r="603" spans="1:22" x14ac:dyDescent="0.25">
      <c r="A603" s="1" t="s">
        <v>22</v>
      </c>
      <c r="B603" s="1" t="s">
        <v>45</v>
      </c>
      <c r="C603" s="1" t="s">
        <v>0</v>
      </c>
      <c r="D603" s="1" t="s">
        <v>24</v>
      </c>
      <c r="E603" s="6">
        <v>1.9437439999999999</v>
      </c>
      <c r="F603" s="1" t="s">
        <v>0</v>
      </c>
      <c r="G603" s="1" t="s">
        <v>100</v>
      </c>
      <c r="H603" s="13">
        <f>IF(G603="Mix",'Growth Factors'!$N$7,(IF(G603="Oil",'Growth Factors'!$E$7,'Growth Factors'!$K$7)))</f>
        <v>0.12321919048916015</v>
      </c>
      <c r="I603" s="23">
        <f>IF(G603="Mix",'Growth Factors'!$O$7,(IF(G603="Oil",'Growth Factors'!$F$7,'Growth Factors'!$L$7)))</f>
        <v>0.28844315001838977</v>
      </c>
      <c r="J603" s="23">
        <f>IF(G603="Mix",'Growth Factors'!$P$7,(IF(G603="Oil",'Growth Factors'!$G$7,'Growth Factors'!$M$7)))</f>
        <v>-5.5772089494429255E-4</v>
      </c>
      <c r="K603" s="23">
        <f>IF(G603="Mix",'Growth Factors'!$N$12,(IF(G603="Oil",'Growth Factors'!$E$12,'Growth Factors'!$K$12)))</f>
        <v>0.15067268446583987</v>
      </c>
      <c r="L603" s="23">
        <f>IF(G603="Mix",'Growth Factors'!$O$12,(IF(G603="Oil",'Growth Factors'!$F$12,'Growth Factors'!$L$12)))</f>
        <v>0.41821082914081459</v>
      </c>
      <c r="M603" s="23">
        <f>IF(G603="Mix",'Growth Factors'!$P$12,(IF(G603="Oil",'Growth Factors'!$G$12,'Growth Factors'!$M$12)))</f>
        <v>6.2059761281023675E-3</v>
      </c>
      <c r="N603" s="24" t="str">
        <f>VLOOKUP(A603,'Part 50 Counties'!$A$2:$B$34,2)</f>
        <v>Yes</v>
      </c>
      <c r="O603" s="25">
        <f>(IF(N603="No",0,(IF(D603="CO2",0,(VLOOKUP(F603,'Rule Reductions'!$C$2:$E$75,2,FALSE))))))</f>
        <v>0</v>
      </c>
      <c r="P603" s="25">
        <f>(IF(N603="No",0,(IF(D603="CO2",0,(VLOOKUP(F603,'Rule Reductions'!$C$2:$E$75,3,FALSE))))))</f>
        <v>0</v>
      </c>
      <c r="Q603" s="22">
        <f t="shared" si="54"/>
        <v>2.1832505621981619</v>
      </c>
      <c r="R603" s="22">
        <f t="shared" si="55"/>
        <v>2.5044036421893447</v>
      </c>
      <c r="S603" s="22">
        <f t="shared" si="56"/>
        <v>1.9426599333567773</v>
      </c>
      <c r="T603" s="22">
        <f t="shared" si="57"/>
        <v>2.2366131263943694</v>
      </c>
      <c r="U603" s="22">
        <f t="shared" si="58"/>
        <v>2.7566387898774836</v>
      </c>
      <c r="V603" s="22">
        <f t="shared" si="59"/>
        <v>1.9558068288631421</v>
      </c>
    </row>
    <row r="604" spans="1:22" x14ac:dyDescent="0.25">
      <c r="A604" s="1" t="s">
        <v>44</v>
      </c>
      <c r="B604" s="1" t="s">
        <v>45</v>
      </c>
      <c r="C604" s="1" t="s">
        <v>0</v>
      </c>
      <c r="D604" s="1" t="s">
        <v>23</v>
      </c>
      <c r="E604" s="2">
        <v>29.732040000000001</v>
      </c>
      <c r="F604" s="1" t="s">
        <v>0</v>
      </c>
      <c r="G604" s="1" t="s">
        <v>100</v>
      </c>
      <c r="H604" s="13">
        <f>IF(G604="Mix",'Growth Factors'!$N$7,(IF(G604="Oil",'Growth Factors'!$E$7,'Growth Factors'!$K$7)))</f>
        <v>0.12321919048916015</v>
      </c>
      <c r="I604" s="23">
        <f>IF(G604="Mix",'Growth Factors'!$O$7,(IF(G604="Oil",'Growth Factors'!$F$7,'Growth Factors'!$L$7)))</f>
        <v>0.28844315001838977</v>
      </c>
      <c r="J604" s="23">
        <f>IF(G604="Mix",'Growth Factors'!$P$7,(IF(G604="Oil",'Growth Factors'!$G$7,'Growth Factors'!$M$7)))</f>
        <v>-5.5772089494429255E-4</v>
      </c>
      <c r="K604" s="23">
        <f>IF(G604="Mix",'Growth Factors'!$N$12,(IF(G604="Oil",'Growth Factors'!$E$12,'Growth Factors'!$K$12)))</f>
        <v>0.15067268446583987</v>
      </c>
      <c r="L604" s="23">
        <f>IF(G604="Mix",'Growth Factors'!$O$12,(IF(G604="Oil",'Growth Factors'!$F$12,'Growth Factors'!$L$12)))</f>
        <v>0.41821082914081459</v>
      </c>
      <c r="M604" s="23">
        <f>IF(G604="Mix",'Growth Factors'!$P$12,(IF(G604="Oil",'Growth Factors'!$G$12,'Growth Factors'!$M$12)))</f>
        <v>6.2059761281023675E-3</v>
      </c>
      <c r="N604" s="24" t="str">
        <f>VLOOKUP(A604,'Part 50 Counties'!$A$2:$B$34,2)</f>
        <v>Yes</v>
      </c>
      <c r="O604" s="25">
        <f>(IF(N604="No",0,(IF(D604="CO2",0,(VLOOKUP(F604,'Rule Reductions'!$C$2:$E$75,2,FALSE))))))</f>
        <v>0</v>
      </c>
      <c r="P604" s="25">
        <f>(IF(N604="No",0,(IF(D604="CO2",0,(VLOOKUP(F604,'Rule Reductions'!$C$2:$E$75,3,FALSE))))))</f>
        <v>0</v>
      </c>
      <c r="Q604" s="22">
        <f t="shared" si="54"/>
        <v>33.39559790039133</v>
      </c>
      <c r="R604" s="22">
        <f t="shared" si="55"/>
        <v>38.308043274072766</v>
      </c>
      <c r="S604" s="22">
        <f t="shared" si="56"/>
        <v>29.71545782004268</v>
      </c>
      <c r="T604" s="22">
        <f t="shared" si="57"/>
        <v>34.21184628144573</v>
      </c>
      <c r="U604" s="22">
        <f t="shared" si="58"/>
        <v>42.166301100447868</v>
      </c>
      <c r="V604" s="22">
        <f t="shared" si="59"/>
        <v>29.916556330479786</v>
      </c>
    </row>
    <row r="605" spans="1:22" x14ac:dyDescent="0.25">
      <c r="A605" s="1" t="s">
        <v>44</v>
      </c>
      <c r="B605" s="1" t="s">
        <v>45</v>
      </c>
      <c r="C605" s="1" t="s">
        <v>0</v>
      </c>
      <c r="D605" s="1" t="s">
        <v>24</v>
      </c>
      <c r="E605" s="6">
        <v>1.749369</v>
      </c>
      <c r="F605" s="1" t="s">
        <v>0</v>
      </c>
      <c r="G605" s="1" t="s">
        <v>100</v>
      </c>
      <c r="H605" s="13">
        <f>IF(G605="Mix",'Growth Factors'!$N$7,(IF(G605="Oil",'Growth Factors'!$E$7,'Growth Factors'!$K$7)))</f>
        <v>0.12321919048916015</v>
      </c>
      <c r="I605" s="23">
        <f>IF(G605="Mix",'Growth Factors'!$O$7,(IF(G605="Oil",'Growth Factors'!$F$7,'Growth Factors'!$L$7)))</f>
        <v>0.28844315001838977</v>
      </c>
      <c r="J605" s="23">
        <f>IF(G605="Mix",'Growth Factors'!$P$7,(IF(G605="Oil",'Growth Factors'!$G$7,'Growth Factors'!$M$7)))</f>
        <v>-5.5772089494429255E-4</v>
      </c>
      <c r="K605" s="23">
        <f>IF(G605="Mix",'Growth Factors'!$N$12,(IF(G605="Oil",'Growth Factors'!$E$12,'Growth Factors'!$K$12)))</f>
        <v>0.15067268446583987</v>
      </c>
      <c r="L605" s="23">
        <f>IF(G605="Mix",'Growth Factors'!$O$12,(IF(G605="Oil",'Growth Factors'!$F$12,'Growth Factors'!$L$12)))</f>
        <v>0.41821082914081459</v>
      </c>
      <c r="M605" s="23">
        <f>IF(G605="Mix",'Growth Factors'!$P$12,(IF(G605="Oil",'Growth Factors'!$G$12,'Growth Factors'!$M$12)))</f>
        <v>6.2059761281023675E-3</v>
      </c>
      <c r="N605" s="24" t="str">
        <f>VLOOKUP(A605,'Part 50 Counties'!$A$2:$B$34,2)</f>
        <v>Yes</v>
      </c>
      <c r="O605" s="25">
        <f>(IF(N605="No",0,(IF(D605="CO2",0,(VLOOKUP(F605,'Rule Reductions'!$C$2:$E$75,2,FALSE))))))</f>
        <v>0</v>
      </c>
      <c r="P605" s="25">
        <f>(IF(N605="No",0,(IF(D605="CO2",0,(VLOOKUP(F605,'Rule Reductions'!$C$2:$E$75,3,FALSE))))))</f>
        <v>0</v>
      </c>
      <c r="Q605" s="22">
        <f t="shared" si="54"/>
        <v>1.9649248320468315</v>
      </c>
      <c r="R605" s="22">
        <f t="shared" si="55"/>
        <v>2.2539625049045204</v>
      </c>
      <c r="S605" s="22">
        <f t="shared" si="56"/>
        <v>1.7483933403557321</v>
      </c>
      <c r="T605" s="22">
        <f t="shared" si="57"/>
        <v>2.0129511233513218</v>
      </c>
      <c r="U605" s="22">
        <f t="shared" si="58"/>
        <v>2.4809740599632377</v>
      </c>
      <c r="V605" s="22">
        <f t="shared" si="59"/>
        <v>1.7602255422532422</v>
      </c>
    </row>
    <row r="606" spans="1:22" x14ac:dyDescent="0.25">
      <c r="A606" s="1" t="s">
        <v>39</v>
      </c>
      <c r="B606" s="1" t="s">
        <v>45</v>
      </c>
      <c r="C606" s="1" t="s">
        <v>30</v>
      </c>
      <c r="D606" s="1" t="s">
        <v>23</v>
      </c>
      <c r="E606" s="4">
        <v>0.71356877351566295</v>
      </c>
      <c r="F606" s="1" t="s">
        <v>30</v>
      </c>
      <c r="G606" s="1" t="s">
        <v>100</v>
      </c>
      <c r="H606" s="13">
        <f>IF(G606="Mix",'Growth Factors'!$N$7,(IF(G606="Oil",'Growth Factors'!$E$7,'Growth Factors'!$K$7)))</f>
        <v>0.12321919048916015</v>
      </c>
      <c r="I606" s="23">
        <f>IF(G606="Mix",'Growth Factors'!$O$7,(IF(G606="Oil",'Growth Factors'!$F$7,'Growth Factors'!$L$7)))</f>
        <v>0.28844315001838977</v>
      </c>
      <c r="J606" s="23">
        <f>IF(G606="Mix",'Growth Factors'!$P$7,(IF(G606="Oil",'Growth Factors'!$G$7,'Growth Factors'!$M$7)))</f>
        <v>-5.5772089494429255E-4</v>
      </c>
      <c r="K606" s="23">
        <f>IF(G606="Mix",'Growth Factors'!$N$12,(IF(G606="Oil",'Growth Factors'!$E$12,'Growth Factors'!$K$12)))</f>
        <v>0.15067268446583987</v>
      </c>
      <c r="L606" s="23">
        <f>IF(G606="Mix",'Growth Factors'!$O$12,(IF(G606="Oil",'Growth Factors'!$F$12,'Growth Factors'!$L$12)))</f>
        <v>0.41821082914081459</v>
      </c>
      <c r="M606" s="23">
        <f>IF(G606="Mix",'Growth Factors'!$P$12,(IF(G606="Oil",'Growth Factors'!$G$12,'Growth Factors'!$M$12)))</f>
        <v>6.2059761281023675E-3</v>
      </c>
      <c r="N606" s="24" t="str">
        <f>VLOOKUP(A606,'Part 50 Counties'!$A$2:$B$34,2)</f>
        <v>Yes</v>
      </c>
      <c r="O606" s="25">
        <f>(IF(N606="No",0,(IF(D606="CO2",0,(VLOOKUP(F606,'Rule Reductions'!$C$2:$E$75,2,FALSE))))))</f>
        <v>0</v>
      </c>
      <c r="P606" s="25">
        <f>(IF(N606="No",0,(IF(D606="CO2",0,(VLOOKUP(F606,'Rule Reductions'!$C$2:$E$75,3,FALSE))))))</f>
        <v>0</v>
      </c>
      <c r="Q606" s="22">
        <f t="shared" si="54"/>
        <v>0.8014941401466058</v>
      </c>
      <c r="R606" s="22">
        <f t="shared" si="55"/>
        <v>0.91939279830327969</v>
      </c>
      <c r="S606" s="22">
        <f t="shared" si="56"/>
        <v>0.71317080130069344</v>
      </c>
      <c r="T606" s="22">
        <f t="shared" si="57"/>
        <v>0.82108409617226485</v>
      </c>
      <c r="U606" s="22">
        <f t="shared" si="58"/>
        <v>1.0119909619366425</v>
      </c>
      <c r="V606" s="22">
        <f t="shared" si="59"/>
        <v>0.71799716428986038</v>
      </c>
    </row>
    <row r="607" spans="1:22" x14ac:dyDescent="0.25">
      <c r="A607" s="1" t="s">
        <v>39</v>
      </c>
      <c r="B607" s="1" t="s">
        <v>45</v>
      </c>
      <c r="C607" s="1" t="s">
        <v>30</v>
      </c>
      <c r="D607" s="1" t="s">
        <v>24</v>
      </c>
      <c r="E607" s="4">
        <v>0.57954328055082804</v>
      </c>
      <c r="F607" s="1" t="s">
        <v>30</v>
      </c>
      <c r="G607" s="1" t="s">
        <v>100</v>
      </c>
      <c r="H607" s="13">
        <f>IF(G607="Mix",'Growth Factors'!$N$7,(IF(G607="Oil",'Growth Factors'!$E$7,'Growth Factors'!$K$7)))</f>
        <v>0.12321919048916015</v>
      </c>
      <c r="I607" s="23">
        <f>IF(G607="Mix",'Growth Factors'!$O$7,(IF(G607="Oil",'Growth Factors'!$F$7,'Growth Factors'!$L$7)))</f>
        <v>0.28844315001838977</v>
      </c>
      <c r="J607" s="23">
        <f>IF(G607="Mix",'Growth Factors'!$P$7,(IF(G607="Oil",'Growth Factors'!$G$7,'Growth Factors'!$M$7)))</f>
        <v>-5.5772089494429255E-4</v>
      </c>
      <c r="K607" s="23">
        <f>IF(G607="Mix",'Growth Factors'!$N$12,(IF(G607="Oil",'Growth Factors'!$E$12,'Growth Factors'!$K$12)))</f>
        <v>0.15067268446583987</v>
      </c>
      <c r="L607" s="23">
        <f>IF(G607="Mix",'Growth Factors'!$O$12,(IF(G607="Oil",'Growth Factors'!$F$12,'Growth Factors'!$L$12)))</f>
        <v>0.41821082914081459</v>
      </c>
      <c r="M607" s="23">
        <f>IF(G607="Mix",'Growth Factors'!$P$12,(IF(G607="Oil",'Growth Factors'!$G$12,'Growth Factors'!$M$12)))</f>
        <v>6.2059761281023675E-3</v>
      </c>
      <c r="N607" s="24" t="str">
        <f>VLOOKUP(A607,'Part 50 Counties'!$A$2:$B$34,2)</f>
        <v>Yes</v>
      </c>
      <c r="O607" s="25">
        <f>(IF(N607="No",0,(IF(D607="CO2",0,(VLOOKUP(F607,'Rule Reductions'!$C$2:$E$75,2,FALSE))))))</f>
        <v>0</v>
      </c>
      <c r="P607" s="25">
        <f>(IF(N607="No",0,(IF(D607="CO2",0,(VLOOKUP(F607,'Rule Reductions'!$C$2:$E$75,3,FALSE))))))</f>
        <v>0</v>
      </c>
      <c r="Q607" s="22">
        <f t="shared" si="54"/>
        <v>0.65095413443373329</v>
      </c>
      <c r="R607" s="22">
        <f t="shared" si="55"/>
        <v>0.7467085699649002</v>
      </c>
      <c r="S607" s="22">
        <f t="shared" si="56"/>
        <v>0.57922005715374025</v>
      </c>
      <c r="T607" s="22">
        <f t="shared" si="57"/>
        <v>0.66686462239556066</v>
      </c>
      <c r="U607" s="22">
        <f t="shared" si="58"/>
        <v>0.82191455643297762</v>
      </c>
      <c r="V607" s="22">
        <f t="shared" si="59"/>
        <v>0.58313991231512863</v>
      </c>
    </row>
    <row r="608" spans="1:22" x14ac:dyDescent="0.25">
      <c r="A608" s="1" t="s">
        <v>46</v>
      </c>
      <c r="B608" s="1" t="s">
        <v>45</v>
      </c>
      <c r="C608" s="1" t="s">
        <v>30</v>
      </c>
      <c r="D608" s="1" t="s">
        <v>23</v>
      </c>
      <c r="E608" s="4">
        <v>0.97797210406568402</v>
      </c>
      <c r="F608" s="1" t="s">
        <v>30</v>
      </c>
      <c r="G608" s="1" t="s">
        <v>100</v>
      </c>
      <c r="H608" s="13">
        <f>IF(G608="Mix",'Growth Factors'!$N$7,(IF(G608="Oil",'Growth Factors'!$E$7,'Growth Factors'!$K$7)))</f>
        <v>0.12321919048916015</v>
      </c>
      <c r="I608" s="23">
        <f>IF(G608="Mix",'Growth Factors'!$O$7,(IF(G608="Oil",'Growth Factors'!$F$7,'Growth Factors'!$L$7)))</f>
        <v>0.28844315001838977</v>
      </c>
      <c r="J608" s="23">
        <f>IF(G608="Mix",'Growth Factors'!$P$7,(IF(G608="Oil",'Growth Factors'!$G$7,'Growth Factors'!$M$7)))</f>
        <v>-5.5772089494429255E-4</v>
      </c>
      <c r="K608" s="23">
        <f>IF(G608="Mix",'Growth Factors'!$N$12,(IF(G608="Oil",'Growth Factors'!$E$12,'Growth Factors'!$K$12)))</f>
        <v>0.15067268446583987</v>
      </c>
      <c r="L608" s="23">
        <f>IF(G608="Mix",'Growth Factors'!$O$12,(IF(G608="Oil",'Growth Factors'!$F$12,'Growth Factors'!$L$12)))</f>
        <v>0.41821082914081459</v>
      </c>
      <c r="M608" s="23">
        <f>IF(G608="Mix",'Growth Factors'!$P$12,(IF(G608="Oil",'Growth Factors'!$G$12,'Growth Factors'!$M$12)))</f>
        <v>6.2059761281023675E-3</v>
      </c>
      <c r="N608" s="24" t="str">
        <f>VLOOKUP(A608,'Part 50 Counties'!$A$2:$B$34,2)</f>
        <v>No</v>
      </c>
      <c r="O608" s="25">
        <f>(IF(N608="No",0,(IF(D608="CO2",0,(VLOOKUP(F608,'Rule Reductions'!$C$2:$E$75,2,FALSE))))))</f>
        <v>0</v>
      </c>
      <c r="P608" s="25">
        <f>(IF(N608="No",0,(IF(D608="CO2",0,(VLOOKUP(F608,'Rule Reductions'!$C$2:$E$75,3,FALSE))))))</f>
        <v>0</v>
      </c>
      <c r="Q608" s="22">
        <f t="shared" si="54"/>
        <v>1.0984770350496382</v>
      </c>
      <c r="R608" s="22">
        <f t="shared" si="55"/>
        <v>1.2600614583925023</v>
      </c>
      <c r="S608" s="22">
        <f t="shared" si="56"/>
        <v>0.97742666858857397</v>
      </c>
      <c r="T608" s="22">
        <f t="shared" si="57"/>
        <v>1.1253257863179664</v>
      </c>
      <c r="U608" s="22">
        <f t="shared" si="58"/>
        <v>1.3869706285835808</v>
      </c>
      <c r="V608" s="22">
        <f t="shared" si="59"/>
        <v>0.98404137559746574</v>
      </c>
    </row>
    <row r="609" spans="1:22" x14ac:dyDescent="0.25">
      <c r="A609" s="1" t="s">
        <v>46</v>
      </c>
      <c r="B609" s="1" t="s">
        <v>45</v>
      </c>
      <c r="C609" s="1" t="s">
        <v>30</v>
      </c>
      <c r="D609" s="1" t="s">
        <v>24</v>
      </c>
      <c r="E609" s="4">
        <v>0.13309921851815201</v>
      </c>
      <c r="F609" s="1" t="s">
        <v>30</v>
      </c>
      <c r="G609" s="1" t="s">
        <v>100</v>
      </c>
      <c r="H609" s="13">
        <f>IF(G609="Mix",'Growth Factors'!$N$7,(IF(G609="Oil",'Growth Factors'!$E$7,'Growth Factors'!$K$7)))</f>
        <v>0.12321919048916015</v>
      </c>
      <c r="I609" s="23">
        <f>IF(G609="Mix",'Growth Factors'!$O$7,(IF(G609="Oil",'Growth Factors'!$F$7,'Growth Factors'!$L$7)))</f>
        <v>0.28844315001838977</v>
      </c>
      <c r="J609" s="23">
        <f>IF(G609="Mix",'Growth Factors'!$P$7,(IF(G609="Oil",'Growth Factors'!$G$7,'Growth Factors'!$M$7)))</f>
        <v>-5.5772089494429255E-4</v>
      </c>
      <c r="K609" s="23">
        <f>IF(G609="Mix",'Growth Factors'!$N$12,(IF(G609="Oil",'Growth Factors'!$E$12,'Growth Factors'!$K$12)))</f>
        <v>0.15067268446583987</v>
      </c>
      <c r="L609" s="23">
        <f>IF(G609="Mix",'Growth Factors'!$O$12,(IF(G609="Oil",'Growth Factors'!$F$12,'Growth Factors'!$L$12)))</f>
        <v>0.41821082914081459</v>
      </c>
      <c r="M609" s="23">
        <f>IF(G609="Mix",'Growth Factors'!$P$12,(IF(G609="Oil",'Growth Factors'!$G$12,'Growth Factors'!$M$12)))</f>
        <v>6.2059761281023675E-3</v>
      </c>
      <c r="N609" s="24" t="str">
        <f>VLOOKUP(A609,'Part 50 Counties'!$A$2:$B$34,2)</f>
        <v>No</v>
      </c>
      <c r="O609" s="25">
        <f>(IF(N609="No",0,(IF(D609="CO2",0,(VLOOKUP(F609,'Rule Reductions'!$C$2:$E$75,2,FALSE))))))</f>
        <v>0</v>
      </c>
      <c r="P609" s="25">
        <f>(IF(N609="No",0,(IF(D609="CO2",0,(VLOOKUP(F609,'Rule Reductions'!$C$2:$E$75,3,FALSE))))))</f>
        <v>0</v>
      </c>
      <c r="Q609" s="22">
        <f t="shared" si="54"/>
        <v>0.14949959647869854</v>
      </c>
      <c r="R609" s="22">
        <f t="shared" si="55"/>
        <v>0.17149077637251378</v>
      </c>
      <c r="S609" s="22">
        <f t="shared" si="56"/>
        <v>0.13302498630288367</v>
      </c>
      <c r="T609" s="22">
        <f t="shared" si="57"/>
        <v>0.15315363507258742</v>
      </c>
      <c r="U609" s="22">
        <f t="shared" si="58"/>
        <v>0.18876275305262283</v>
      </c>
      <c r="V609" s="22">
        <f t="shared" si="59"/>
        <v>0.13392522909094473</v>
      </c>
    </row>
    <row r="610" spans="1:22" x14ac:dyDescent="0.25">
      <c r="A610" s="1" t="s">
        <v>40</v>
      </c>
      <c r="B610" s="1" t="s">
        <v>45</v>
      </c>
      <c r="C610" s="1" t="s">
        <v>30</v>
      </c>
      <c r="D610" s="1" t="s">
        <v>23</v>
      </c>
      <c r="E610" s="6">
        <v>8.0429905566237991</v>
      </c>
      <c r="F610" s="1" t="s">
        <v>30</v>
      </c>
      <c r="G610" s="1" t="s">
        <v>100</v>
      </c>
      <c r="H610" s="13">
        <f>IF(G610="Mix",'Growth Factors'!$N$7,(IF(G610="Oil",'Growth Factors'!$E$7,'Growth Factors'!$K$7)))</f>
        <v>0.12321919048916015</v>
      </c>
      <c r="I610" s="23">
        <f>IF(G610="Mix",'Growth Factors'!$O$7,(IF(G610="Oil",'Growth Factors'!$F$7,'Growth Factors'!$L$7)))</f>
        <v>0.28844315001838977</v>
      </c>
      <c r="J610" s="23">
        <f>IF(G610="Mix",'Growth Factors'!$P$7,(IF(G610="Oil",'Growth Factors'!$G$7,'Growth Factors'!$M$7)))</f>
        <v>-5.5772089494429255E-4</v>
      </c>
      <c r="K610" s="23">
        <f>IF(G610="Mix",'Growth Factors'!$N$12,(IF(G610="Oil",'Growth Factors'!$E$12,'Growth Factors'!$K$12)))</f>
        <v>0.15067268446583987</v>
      </c>
      <c r="L610" s="23">
        <f>IF(G610="Mix",'Growth Factors'!$O$12,(IF(G610="Oil",'Growth Factors'!$F$12,'Growth Factors'!$L$12)))</f>
        <v>0.41821082914081459</v>
      </c>
      <c r="M610" s="23">
        <f>IF(G610="Mix",'Growth Factors'!$P$12,(IF(G610="Oil",'Growth Factors'!$G$12,'Growth Factors'!$M$12)))</f>
        <v>6.2059761281023675E-3</v>
      </c>
      <c r="N610" s="24" t="str">
        <f>VLOOKUP(A610,'Part 50 Counties'!$A$2:$B$34,2)</f>
        <v>Yes</v>
      </c>
      <c r="O610" s="25">
        <f>(IF(N610="No",0,(IF(D610="CO2",0,(VLOOKUP(F610,'Rule Reductions'!$C$2:$E$75,2,FALSE))))))</f>
        <v>0</v>
      </c>
      <c r="P610" s="25">
        <f>(IF(N610="No",0,(IF(D610="CO2",0,(VLOOKUP(F610,'Rule Reductions'!$C$2:$E$75,3,FALSE))))))</f>
        <v>0</v>
      </c>
      <c r="Q610" s="22">
        <f t="shared" si="54"/>
        <v>9.0340413421229435</v>
      </c>
      <c r="R610" s="22">
        <f t="shared" si="55"/>
        <v>10.362936088344529</v>
      </c>
      <c r="S610" s="22">
        <f t="shared" si="56"/>
        <v>8.0385048127325298</v>
      </c>
      <c r="T610" s="22">
        <f t="shared" si="57"/>
        <v>9.2548495349237072</v>
      </c>
      <c r="U610" s="22">
        <f t="shared" si="58"/>
        <v>11.40665630608118</v>
      </c>
      <c r="V610" s="22">
        <f t="shared" si="59"/>
        <v>8.0929051640167593</v>
      </c>
    </row>
    <row r="611" spans="1:22" x14ac:dyDescent="0.25">
      <c r="A611" s="1" t="s">
        <v>40</v>
      </c>
      <c r="B611" s="1" t="s">
        <v>45</v>
      </c>
      <c r="C611" s="1" t="s">
        <v>30</v>
      </c>
      <c r="D611" s="1" t="s">
        <v>24</v>
      </c>
      <c r="E611" s="6">
        <v>4.6481504830591298</v>
      </c>
      <c r="F611" s="1" t="s">
        <v>30</v>
      </c>
      <c r="G611" s="1" t="s">
        <v>100</v>
      </c>
      <c r="H611" s="13">
        <f>IF(G611="Mix",'Growth Factors'!$N$7,(IF(G611="Oil",'Growth Factors'!$E$7,'Growth Factors'!$K$7)))</f>
        <v>0.12321919048916015</v>
      </c>
      <c r="I611" s="23">
        <f>IF(G611="Mix",'Growth Factors'!$O$7,(IF(G611="Oil",'Growth Factors'!$F$7,'Growth Factors'!$L$7)))</f>
        <v>0.28844315001838977</v>
      </c>
      <c r="J611" s="23">
        <f>IF(G611="Mix",'Growth Factors'!$P$7,(IF(G611="Oil",'Growth Factors'!$G$7,'Growth Factors'!$M$7)))</f>
        <v>-5.5772089494429255E-4</v>
      </c>
      <c r="K611" s="23">
        <f>IF(G611="Mix",'Growth Factors'!$N$12,(IF(G611="Oil",'Growth Factors'!$E$12,'Growth Factors'!$K$12)))</f>
        <v>0.15067268446583987</v>
      </c>
      <c r="L611" s="23">
        <f>IF(G611="Mix",'Growth Factors'!$O$12,(IF(G611="Oil",'Growth Factors'!$F$12,'Growth Factors'!$L$12)))</f>
        <v>0.41821082914081459</v>
      </c>
      <c r="M611" s="23">
        <f>IF(G611="Mix",'Growth Factors'!$P$12,(IF(G611="Oil",'Growth Factors'!$G$12,'Growth Factors'!$M$12)))</f>
        <v>6.2059761281023675E-3</v>
      </c>
      <c r="N611" s="24" t="str">
        <f>VLOOKUP(A611,'Part 50 Counties'!$A$2:$B$34,2)</f>
        <v>Yes</v>
      </c>
      <c r="O611" s="25">
        <f>(IF(N611="No",0,(IF(D611="CO2",0,(VLOOKUP(F611,'Rule Reductions'!$C$2:$E$75,2,FALSE))))))</f>
        <v>0</v>
      </c>
      <c r="P611" s="25">
        <f>(IF(N611="No",0,(IF(D611="CO2",0,(VLOOKUP(F611,'Rule Reductions'!$C$2:$E$75,3,FALSE))))))</f>
        <v>0</v>
      </c>
      <c r="Q611" s="22">
        <f t="shared" si="54"/>
        <v>5.2208918228534751</v>
      </c>
      <c r="R611" s="22">
        <f t="shared" si="55"/>
        <v>5.9888776501522054</v>
      </c>
      <c r="S611" s="22">
        <f t="shared" si="56"/>
        <v>4.6455581124118819</v>
      </c>
      <c r="T611" s="22">
        <f t="shared" si="57"/>
        <v>5.3484997941428398</v>
      </c>
      <c r="U611" s="22">
        <f t="shared" si="58"/>
        <v>6.5920573505505669</v>
      </c>
      <c r="V611" s="22">
        <f t="shared" si="59"/>
        <v>4.676996793996822</v>
      </c>
    </row>
    <row r="612" spans="1:22" x14ac:dyDescent="0.25">
      <c r="A612" s="1" t="s">
        <v>47</v>
      </c>
      <c r="B612" s="1" t="s">
        <v>45</v>
      </c>
      <c r="C612" s="1" t="s">
        <v>30</v>
      </c>
      <c r="D612" s="1" t="s">
        <v>23</v>
      </c>
      <c r="E612" s="4">
        <v>0.394495993669008</v>
      </c>
      <c r="F612" s="1" t="s">
        <v>30</v>
      </c>
      <c r="G612" s="1" t="s">
        <v>100</v>
      </c>
      <c r="H612" s="13">
        <f>IF(G612="Mix",'Growth Factors'!$N$7,(IF(G612="Oil",'Growth Factors'!$E$7,'Growth Factors'!$K$7)))</f>
        <v>0.12321919048916015</v>
      </c>
      <c r="I612" s="23">
        <f>IF(G612="Mix",'Growth Factors'!$O$7,(IF(G612="Oil",'Growth Factors'!$F$7,'Growth Factors'!$L$7)))</f>
        <v>0.28844315001838977</v>
      </c>
      <c r="J612" s="23">
        <f>IF(G612="Mix",'Growth Factors'!$P$7,(IF(G612="Oil",'Growth Factors'!$G$7,'Growth Factors'!$M$7)))</f>
        <v>-5.5772089494429255E-4</v>
      </c>
      <c r="K612" s="23">
        <f>IF(G612="Mix",'Growth Factors'!$N$12,(IF(G612="Oil",'Growth Factors'!$E$12,'Growth Factors'!$K$12)))</f>
        <v>0.15067268446583987</v>
      </c>
      <c r="L612" s="23">
        <f>IF(G612="Mix",'Growth Factors'!$O$12,(IF(G612="Oil",'Growth Factors'!$F$12,'Growth Factors'!$L$12)))</f>
        <v>0.41821082914081459</v>
      </c>
      <c r="M612" s="23">
        <f>IF(G612="Mix",'Growth Factors'!$P$12,(IF(G612="Oil",'Growth Factors'!$G$12,'Growth Factors'!$M$12)))</f>
        <v>6.2059761281023675E-3</v>
      </c>
      <c r="N612" s="24" t="str">
        <f>VLOOKUP(A612,'Part 50 Counties'!$A$2:$B$34,2)</f>
        <v>No</v>
      </c>
      <c r="O612" s="25">
        <f>(IF(N612="No",0,(IF(D612="CO2",0,(VLOOKUP(F612,'Rule Reductions'!$C$2:$E$75,2,FALSE))))))</f>
        <v>0</v>
      </c>
      <c r="P612" s="25">
        <f>(IF(N612="No",0,(IF(D612="CO2",0,(VLOOKUP(F612,'Rule Reductions'!$C$2:$E$75,3,FALSE))))))</f>
        <v>0</v>
      </c>
      <c r="Q612" s="22">
        <f t="shared" si="54"/>
        <v>0.44310547066012002</v>
      </c>
      <c r="R612" s="22">
        <f t="shared" si="55"/>
        <v>0.50828566075253145</v>
      </c>
      <c r="S612" s="22">
        <f t="shared" si="56"/>
        <v>0.39427597501036699</v>
      </c>
      <c r="T612" s="22">
        <f t="shared" si="57"/>
        <v>0.45393576404613645</v>
      </c>
      <c r="U612" s="22">
        <f t="shared" si="58"/>
        <v>0.55947849027405339</v>
      </c>
      <c r="V612" s="22">
        <f t="shared" si="59"/>
        <v>0.39694422638834986</v>
      </c>
    </row>
    <row r="613" spans="1:22" x14ac:dyDescent="0.25">
      <c r="A613" s="1" t="s">
        <v>47</v>
      </c>
      <c r="B613" s="1" t="s">
        <v>45</v>
      </c>
      <c r="C613" s="1" t="s">
        <v>30</v>
      </c>
      <c r="D613" s="1" t="s">
        <v>24</v>
      </c>
      <c r="E613" s="7">
        <v>5.3689781382926099E-2</v>
      </c>
      <c r="F613" s="1" t="s">
        <v>30</v>
      </c>
      <c r="G613" s="1" t="s">
        <v>100</v>
      </c>
      <c r="H613" s="13">
        <f>IF(G613="Mix",'Growth Factors'!$N$7,(IF(G613="Oil",'Growth Factors'!$E$7,'Growth Factors'!$K$7)))</f>
        <v>0.12321919048916015</v>
      </c>
      <c r="I613" s="23">
        <f>IF(G613="Mix",'Growth Factors'!$O$7,(IF(G613="Oil",'Growth Factors'!$F$7,'Growth Factors'!$L$7)))</f>
        <v>0.28844315001838977</v>
      </c>
      <c r="J613" s="23">
        <f>IF(G613="Mix",'Growth Factors'!$P$7,(IF(G613="Oil",'Growth Factors'!$G$7,'Growth Factors'!$M$7)))</f>
        <v>-5.5772089494429255E-4</v>
      </c>
      <c r="K613" s="23">
        <f>IF(G613="Mix",'Growth Factors'!$N$12,(IF(G613="Oil",'Growth Factors'!$E$12,'Growth Factors'!$K$12)))</f>
        <v>0.15067268446583987</v>
      </c>
      <c r="L613" s="23">
        <f>IF(G613="Mix",'Growth Factors'!$O$12,(IF(G613="Oil",'Growth Factors'!$F$12,'Growth Factors'!$L$12)))</f>
        <v>0.41821082914081459</v>
      </c>
      <c r="M613" s="23">
        <f>IF(G613="Mix",'Growth Factors'!$P$12,(IF(G613="Oil",'Growth Factors'!$G$12,'Growth Factors'!$M$12)))</f>
        <v>6.2059761281023675E-3</v>
      </c>
      <c r="N613" s="24" t="str">
        <f>VLOOKUP(A613,'Part 50 Counties'!$A$2:$B$34,2)</f>
        <v>No</v>
      </c>
      <c r="O613" s="25">
        <f>(IF(N613="No",0,(IF(D613="CO2",0,(VLOOKUP(F613,'Rule Reductions'!$C$2:$E$75,2,FALSE))))))</f>
        <v>0</v>
      </c>
      <c r="P613" s="25">
        <f>(IF(N613="No",0,(IF(D613="CO2",0,(VLOOKUP(F613,'Rule Reductions'!$C$2:$E$75,3,FALSE))))))</f>
        <v>0</v>
      </c>
      <c r="Q613" s="22">
        <f t="shared" si="54"/>
        <v>6.0305392782470234E-2</v>
      </c>
      <c r="R613" s="22">
        <f t="shared" si="55"/>
        <v>6.9176231048815998E-2</v>
      </c>
      <c r="S613" s="22">
        <f t="shared" si="56"/>
        <v>5.365983747000385E-2</v>
      </c>
      <c r="T613" s="22">
        <f t="shared" si="57"/>
        <v>6.1779364872275651E-2</v>
      </c>
      <c r="U613" s="22">
        <f t="shared" si="58"/>
        <v>7.6143429371468702E-2</v>
      </c>
      <c r="V613" s="22">
        <f t="shared" si="59"/>
        <v>5.4022978884511574E-2</v>
      </c>
    </row>
    <row r="614" spans="1:22" x14ac:dyDescent="0.25">
      <c r="A614" s="1" t="s">
        <v>41</v>
      </c>
      <c r="B614" s="1" t="s">
        <v>45</v>
      </c>
      <c r="C614" s="1" t="s">
        <v>30</v>
      </c>
      <c r="D614" s="1" t="s">
        <v>23</v>
      </c>
      <c r="E614" s="6">
        <v>6.98023462242843</v>
      </c>
      <c r="F614" s="1" t="s">
        <v>30</v>
      </c>
      <c r="G614" s="1" t="s">
        <v>100</v>
      </c>
      <c r="H614" s="13">
        <f>IF(G614="Mix",'Growth Factors'!$N$7,(IF(G614="Oil",'Growth Factors'!$E$7,'Growth Factors'!$K$7)))</f>
        <v>0.12321919048916015</v>
      </c>
      <c r="I614" s="23">
        <f>IF(G614="Mix",'Growth Factors'!$O$7,(IF(G614="Oil",'Growth Factors'!$F$7,'Growth Factors'!$L$7)))</f>
        <v>0.28844315001838977</v>
      </c>
      <c r="J614" s="23">
        <f>IF(G614="Mix",'Growth Factors'!$P$7,(IF(G614="Oil",'Growth Factors'!$G$7,'Growth Factors'!$M$7)))</f>
        <v>-5.5772089494429255E-4</v>
      </c>
      <c r="K614" s="23">
        <f>IF(G614="Mix",'Growth Factors'!$N$12,(IF(G614="Oil",'Growth Factors'!$E$12,'Growth Factors'!$K$12)))</f>
        <v>0.15067268446583987</v>
      </c>
      <c r="L614" s="23">
        <f>IF(G614="Mix",'Growth Factors'!$O$12,(IF(G614="Oil",'Growth Factors'!$F$12,'Growth Factors'!$L$12)))</f>
        <v>0.41821082914081459</v>
      </c>
      <c r="M614" s="23">
        <f>IF(G614="Mix",'Growth Factors'!$P$12,(IF(G614="Oil",'Growth Factors'!$G$12,'Growth Factors'!$M$12)))</f>
        <v>6.2059761281023675E-3</v>
      </c>
      <c r="N614" s="24" t="str">
        <f>VLOOKUP(A614,'Part 50 Counties'!$A$2:$B$34,2)</f>
        <v>Yes</v>
      </c>
      <c r="O614" s="25">
        <f>(IF(N614="No",0,(IF(D614="CO2",0,(VLOOKUP(F614,'Rule Reductions'!$C$2:$E$75,2,FALSE))))))</f>
        <v>0</v>
      </c>
      <c r="P614" s="25">
        <f>(IF(N614="No",0,(IF(D614="CO2",0,(VLOOKUP(F614,'Rule Reductions'!$C$2:$E$75,3,FALSE))))))</f>
        <v>0</v>
      </c>
      <c r="Q614" s="22">
        <f t="shared" si="54"/>
        <v>7.8403334820284698</v>
      </c>
      <c r="R614" s="22">
        <f t="shared" si="55"/>
        <v>8.9936354847891113</v>
      </c>
      <c r="S614" s="22">
        <f t="shared" si="56"/>
        <v>6.9763415997278875</v>
      </c>
      <c r="T614" s="22">
        <f t="shared" si="57"/>
        <v>8.0319653111911204</v>
      </c>
      <c r="U614" s="22">
        <f t="shared" si="58"/>
        <v>9.8994443314716456</v>
      </c>
      <c r="V614" s="22">
        <f t="shared" si="59"/>
        <v>7.0235537918637743</v>
      </c>
    </row>
    <row r="615" spans="1:22" x14ac:dyDescent="0.25">
      <c r="A615" s="1" t="s">
        <v>41</v>
      </c>
      <c r="B615" s="1" t="s">
        <v>45</v>
      </c>
      <c r="C615" s="1" t="s">
        <v>30</v>
      </c>
      <c r="D615" s="1" t="s">
        <v>24</v>
      </c>
      <c r="E615" s="6">
        <v>4.1477702297283496</v>
      </c>
      <c r="F615" s="1" t="s">
        <v>30</v>
      </c>
      <c r="G615" s="1" t="s">
        <v>100</v>
      </c>
      <c r="H615" s="13">
        <f>IF(G615="Mix",'Growth Factors'!$N$7,(IF(G615="Oil",'Growth Factors'!$E$7,'Growth Factors'!$K$7)))</f>
        <v>0.12321919048916015</v>
      </c>
      <c r="I615" s="23">
        <f>IF(G615="Mix",'Growth Factors'!$O$7,(IF(G615="Oil",'Growth Factors'!$F$7,'Growth Factors'!$L$7)))</f>
        <v>0.28844315001838977</v>
      </c>
      <c r="J615" s="23">
        <f>IF(G615="Mix",'Growth Factors'!$P$7,(IF(G615="Oil",'Growth Factors'!$G$7,'Growth Factors'!$M$7)))</f>
        <v>-5.5772089494429255E-4</v>
      </c>
      <c r="K615" s="23">
        <f>IF(G615="Mix",'Growth Factors'!$N$12,(IF(G615="Oil",'Growth Factors'!$E$12,'Growth Factors'!$K$12)))</f>
        <v>0.15067268446583987</v>
      </c>
      <c r="L615" s="23">
        <f>IF(G615="Mix",'Growth Factors'!$O$12,(IF(G615="Oil",'Growth Factors'!$F$12,'Growth Factors'!$L$12)))</f>
        <v>0.41821082914081459</v>
      </c>
      <c r="M615" s="23">
        <f>IF(G615="Mix",'Growth Factors'!$P$12,(IF(G615="Oil",'Growth Factors'!$G$12,'Growth Factors'!$M$12)))</f>
        <v>6.2059761281023675E-3</v>
      </c>
      <c r="N615" s="24" t="str">
        <f>VLOOKUP(A615,'Part 50 Counties'!$A$2:$B$34,2)</f>
        <v>Yes</v>
      </c>
      <c r="O615" s="25">
        <f>(IF(N615="No",0,(IF(D615="CO2",0,(VLOOKUP(F615,'Rule Reductions'!$C$2:$E$75,2,FALSE))))))</f>
        <v>0</v>
      </c>
      <c r="P615" s="25">
        <f>(IF(N615="No",0,(IF(D615="CO2",0,(VLOOKUP(F615,'Rule Reductions'!$C$2:$E$75,3,FALSE))))))</f>
        <v>0</v>
      </c>
      <c r="Q615" s="22">
        <f t="shared" si="54"/>
        <v>4.6588551197705153</v>
      </c>
      <c r="R615" s="22">
        <f t="shared" si="55"/>
        <v>5.3441661403436944</v>
      </c>
      <c r="S615" s="22">
        <f t="shared" si="56"/>
        <v>4.1454569316038024</v>
      </c>
      <c r="T615" s="22">
        <f t="shared" si="57"/>
        <v>4.7727259047890138</v>
      </c>
      <c r="U615" s="22">
        <f t="shared" si="58"/>
        <v>5.8824126565886301</v>
      </c>
      <c r="V615" s="22">
        <f t="shared" si="59"/>
        <v>4.1735111927588973</v>
      </c>
    </row>
    <row r="616" spans="1:22" x14ac:dyDescent="0.25">
      <c r="A616" s="1" t="s">
        <v>48</v>
      </c>
      <c r="B616" s="1" t="s">
        <v>45</v>
      </c>
      <c r="C616" s="1" t="s">
        <v>30</v>
      </c>
      <c r="D616" s="1" t="s">
        <v>23</v>
      </c>
      <c r="E616" s="7">
        <v>2.3622514590958599E-2</v>
      </c>
      <c r="F616" s="1" t="s">
        <v>30</v>
      </c>
      <c r="G616" s="1" t="s">
        <v>100</v>
      </c>
      <c r="H616" s="13">
        <f>IF(G616="Mix",'Growth Factors'!$N$7,(IF(G616="Oil",'Growth Factors'!$E$7,'Growth Factors'!$K$7)))</f>
        <v>0.12321919048916015</v>
      </c>
      <c r="I616" s="23">
        <f>IF(G616="Mix",'Growth Factors'!$O$7,(IF(G616="Oil",'Growth Factors'!$F$7,'Growth Factors'!$L$7)))</f>
        <v>0.28844315001838977</v>
      </c>
      <c r="J616" s="23">
        <f>IF(G616="Mix",'Growth Factors'!$P$7,(IF(G616="Oil",'Growth Factors'!$G$7,'Growth Factors'!$M$7)))</f>
        <v>-5.5772089494429255E-4</v>
      </c>
      <c r="K616" s="23">
        <f>IF(G616="Mix",'Growth Factors'!$N$12,(IF(G616="Oil",'Growth Factors'!$E$12,'Growth Factors'!$K$12)))</f>
        <v>0.15067268446583987</v>
      </c>
      <c r="L616" s="23">
        <f>IF(G616="Mix",'Growth Factors'!$O$12,(IF(G616="Oil",'Growth Factors'!$F$12,'Growth Factors'!$L$12)))</f>
        <v>0.41821082914081459</v>
      </c>
      <c r="M616" s="23">
        <f>IF(G616="Mix",'Growth Factors'!$P$12,(IF(G616="Oil",'Growth Factors'!$G$12,'Growth Factors'!$M$12)))</f>
        <v>6.2059761281023675E-3</v>
      </c>
      <c r="N616" s="24" t="str">
        <f>VLOOKUP(A616,'Part 50 Counties'!$A$2:$B$34,2)</f>
        <v>No</v>
      </c>
      <c r="O616" s="25">
        <f>(IF(N616="No",0,(IF(D616="CO2",0,(VLOOKUP(F616,'Rule Reductions'!$C$2:$E$75,2,FALSE))))))</f>
        <v>0</v>
      </c>
      <c r="P616" s="25">
        <f>(IF(N616="No",0,(IF(D616="CO2",0,(VLOOKUP(F616,'Rule Reductions'!$C$2:$E$75,3,FALSE))))))</f>
        <v>0</v>
      </c>
      <c r="Q616" s="22">
        <f t="shared" si="54"/>
        <v>2.6533261716174893E-2</v>
      </c>
      <c r="R616" s="22">
        <f t="shared" si="55"/>
        <v>3.043626711093007E-2</v>
      </c>
      <c r="S616" s="22">
        <f t="shared" si="56"/>
        <v>2.3609339820980093E-2</v>
      </c>
      <c r="T616" s="22">
        <f t="shared" si="57"/>
        <v>2.7181782278211802E-2</v>
      </c>
      <c r="U616" s="22">
        <f t="shared" si="58"/>
        <v>3.350170600443439E-2</v>
      </c>
      <c r="V616" s="22">
        <f t="shared" si="59"/>
        <v>2.3769115352595838E-2</v>
      </c>
    </row>
    <row r="617" spans="1:22" x14ac:dyDescent="0.25">
      <c r="A617" s="1" t="s">
        <v>48</v>
      </c>
      <c r="B617" s="1" t="s">
        <v>45</v>
      </c>
      <c r="C617" s="1" t="s">
        <v>30</v>
      </c>
      <c r="D617" s="1" t="s">
        <v>24</v>
      </c>
      <c r="E617" s="7">
        <v>2.3622514590958599E-2</v>
      </c>
      <c r="F617" s="1" t="s">
        <v>30</v>
      </c>
      <c r="G617" s="1" t="s">
        <v>100</v>
      </c>
      <c r="H617" s="13">
        <f>IF(G617="Mix",'Growth Factors'!$N$7,(IF(G617="Oil",'Growth Factors'!$E$7,'Growth Factors'!$K$7)))</f>
        <v>0.12321919048916015</v>
      </c>
      <c r="I617" s="23">
        <f>IF(G617="Mix",'Growth Factors'!$O$7,(IF(G617="Oil",'Growth Factors'!$F$7,'Growth Factors'!$L$7)))</f>
        <v>0.28844315001838977</v>
      </c>
      <c r="J617" s="23">
        <f>IF(G617="Mix",'Growth Factors'!$P$7,(IF(G617="Oil",'Growth Factors'!$G$7,'Growth Factors'!$M$7)))</f>
        <v>-5.5772089494429255E-4</v>
      </c>
      <c r="K617" s="23">
        <f>IF(G617="Mix",'Growth Factors'!$N$12,(IF(G617="Oil",'Growth Factors'!$E$12,'Growth Factors'!$K$12)))</f>
        <v>0.15067268446583987</v>
      </c>
      <c r="L617" s="23">
        <f>IF(G617="Mix",'Growth Factors'!$O$12,(IF(G617="Oil",'Growth Factors'!$F$12,'Growth Factors'!$L$12)))</f>
        <v>0.41821082914081459</v>
      </c>
      <c r="M617" s="23">
        <f>IF(G617="Mix",'Growth Factors'!$P$12,(IF(G617="Oil",'Growth Factors'!$G$12,'Growth Factors'!$M$12)))</f>
        <v>6.2059761281023675E-3</v>
      </c>
      <c r="N617" s="24" t="str">
        <f>VLOOKUP(A617,'Part 50 Counties'!$A$2:$B$34,2)</f>
        <v>No</v>
      </c>
      <c r="O617" s="25">
        <f>(IF(N617="No",0,(IF(D617="CO2",0,(VLOOKUP(F617,'Rule Reductions'!$C$2:$E$75,2,FALSE))))))</f>
        <v>0</v>
      </c>
      <c r="P617" s="25">
        <f>(IF(N617="No",0,(IF(D617="CO2",0,(VLOOKUP(F617,'Rule Reductions'!$C$2:$E$75,3,FALSE))))))</f>
        <v>0</v>
      </c>
      <c r="Q617" s="22">
        <f t="shared" si="54"/>
        <v>2.6533261716174893E-2</v>
      </c>
      <c r="R617" s="22">
        <f t="shared" si="55"/>
        <v>3.043626711093007E-2</v>
      </c>
      <c r="S617" s="22">
        <f t="shared" si="56"/>
        <v>2.3609339820980093E-2</v>
      </c>
      <c r="T617" s="22">
        <f t="shared" si="57"/>
        <v>2.7181782278211802E-2</v>
      </c>
      <c r="U617" s="22">
        <f t="shared" si="58"/>
        <v>3.350170600443439E-2</v>
      </c>
      <c r="V617" s="22">
        <f t="shared" si="59"/>
        <v>2.3769115352595838E-2</v>
      </c>
    </row>
    <row r="618" spans="1:22" x14ac:dyDescent="0.25">
      <c r="A618" s="1" t="s">
        <v>42</v>
      </c>
      <c r="B618" s="1" t="s">
        <v>45</v>
      </c>
      <c r="C618" s="1" t="s">
        <v>30</v>
      </c>
      <c r="D618" s="1" t="s">
        <v>23</v>
      </c>
      <c r="E618" s="6">
        <v>4.3464432094766696</v>
      </c>
      <c r="F618" s="1" t="s">
        <v>30</v>
      </c>
      <c r="G618" s="1" t="s">
        <v>100</v>
      </c>
      <c r="H618" s="13">
        <f>IF(G618="Mix",'Growth Factors'!$N$7,(IF(G618="Oil",'Growth Factors'!$E$7,'Growth Factors'!$K$7)))</f>
        <v>0.12321919048916015</v>
      </c>
      <c r="I618" s="23">
        <f>IF(G618="Mix",'Growth Factors'!$O$7,(IF(G618="Oil",'Growth Factors'!$F$7,'Growth Factors'!$L$7)))</f>
        <v>0.28844315001838977</v>
      </c>
      <c r="J618" s="23">
        <f>IF(G618="Mix",'Growth Factors'!$P$7,(IF(G618="Oil",'Growth Factors'!$G$7,'Growth Factors'!$M$7)))</f>
        <v>-5.5772089494429255E-4</v>
      </c>
      <c r="K618" s="23">
        <f>IF(G618="Mix",'Growth Factors'!$N$12,(IF(G618="Oil",'Growth Factors'!$E$12,'Growth Factors'!$K$12)))</f>
        <v>0.15067268446583987</v>
      </c>
      <c r="L618" s="23">
        <f>IF(G618="Mix",'Growth Factors'!$O$12,(IF(G618="Oil",'Growth Factors'!$F$12,'Growth Factors'!$L$12)))</f>
        <v>0.41821082914081459</v>
      </c>
      <c r="M618" s="23">
        <f>IF(G618="Mix",'Growth Factors'!$P$12,(IF(G618="Oil",'Growth Factors'!$G$12,'Growth Factors'!$M$12)))</f>
        <v>6.2059761281023675E-3</v>
      </c>
      <c r="N618" s="24" t="str">
        <f>VLOOKUP(A618,'Part 50 Counties'!$A$2:$B$34,2)</f>
        <v>Yes</v>
      </c>
      <c r="O618" s="25">
        <f>(IF(N618="No",0,(IF(D618="CO2",0,(VLOOKUP(F618,'Rule Reductions'!$C$2:$E$75,2,FALSE))))))</f>
        <v>0</v>
      </c>
      <c r="P618" s="25">
        <f>(IF(N618="No",0,(IF(D618="CO2",0,(VLOOKUP(F618,'Rule Reductions'!$C$2:$E$75,3,FALSE))))))</f>
        <v>0</v>
      </c>
      <c r="Q618" s="22">
        <f t="shared" si="54"/>
        <v>4.8820084232554919</v>
      </c>
      <c r="R618" s="22">
        <f t="shared" si="55"/>
        <v>5.6001449801941598</v>
      </c>
      <c r="S618" s="22">
        <f t="shared" si="56"/>
        <v>4.3440191072800554</v>
      </c>
      <c r="T618" s="22">
        <f t="shared" si="57"/>
        <v>5.0013334757268408</v>
      </c>
      <c r="U618" s="22">
        <f t="shared" si="58"/>
        <v>6.1641728279253716</v>
      </c>
      <c r="V618" s="22">
        <f t="shared" si="59"/>
        <v>4.3734171322768347</v>
      </c>
    </row>
    <row r="619" spans="1:22" x14ac:dyDescent="0.25">
      <c r="A619" s="1" t="s">
        <v>42</v>
      </c>
      <c r="B619" s="1" t="s">
        <v>45</v>
      </c>
      <c r="C619" s="1" t="s">
        <v>30</v>
      </c>
      <c r="D619" s="1" t="s">
        <v>24</v>
      </c>
      <c r="E619" s="6">
        <v>1.65923372171268</v>
      </c>
      <c r="F619" s="1" t="s">
        <v>30</v>
      </c>
      <c r="G619" s="1" t="s">
        <v>100</v>
      </c>
      <c r="H619" s="13">
        <f>IF(G619="Mix",'Growth Factors'!$N$7,(IF(G619="Oil",'Growth Factors'!$E$7,'Growth Factors'!$K$7)))</f>
        <v>0.12321919048916015</v>
      </c>
      <c r="I619" s="23">
        <f>IF(G619="Mix",'Growth Factors'!$O$7,(IF(G619="Oil",'Growth Factors'!$F$7,'Growth Factors'!$L$7)))</f>
        <v>0.28844315001838977</v>
      </c>
      <c r="J619" s="23">
        <f>IF(G619="Mix",'Growth Factors'!$P$7,(IF(G619="Oil",'Growth Factors'!$G$7,'Growth Factors'!$M$7)))</f>
        <v>-5.5772089494429255E-4</v>
      </c>
      <c r="K619" s="23">
        <f>IF(G619="Mix",'Growth Factors'!$N$12,(IF(G619="Oil",'Growth Factors'!$E$12,'Growth Factors'!$K$12)))</f>
        <v>0.15067268446583987</v>
      </c>
      <c r="L619" s="23">
        <f>IF(G619="Mix",'Growth Factors'!$O$12,(IF(G619="Oil",'Growth Factors'!$F$12,'Growth Factors'!$L$12)))</f>
        <v>0.41821082914081459</v>
      </c>
      <c r="M619" s="23">
        <f>IF(G619="Mix",'Growth Factors'!$P$12,(IF(G619="Oil",'Growth Factors'!$G$12,'Growth Factors'!$M$12)))</f>
        <v>6.2059761281023675E-3</v>
      </c>
      <c r="N619" s="24" t="str">
        <f>VLOOKUP(A619,'Part 50 Counties'!$A$2:$B$34,2)</f>
        <v>Yes</v>
      </c>
      <c r="O619" s="25">
        <f>(IF(N619="No",0,(IF(D619="CO2",0,(VLOOKUP(F619,'Rule Reductions'!$C$2:$E$75,2,FALSE))))))</f>
        <v>0</v>
      </c>
      <c r="P619" s="25">
        <f>(IF(N619="No",0,(IF(D619="CO2",0,(VLOOKUP(F619,'Rule Reductions'!$C$2:$E$75,3,FALSE))))))</f>
        <v>0</v>
      </c>
      <c r="Q619" s="22">
        <f t="shared" si="54"/>
        <v>1.863683157734433</v>
      </c>
      <c r="R619" s="22">
        <f t="shared" si="55"/>
        <v>2.1378283230202215</v>
      </c>
      <c r="S619" s="22">
        <f t="shared" si="56"/>
        <v>1.6583083323964847</v>
      </c>
      <c r="T619" s="22">
        <f t="shared" si="57"/>
        <v>1.9092349207193759</v>
      </c>
      <c r="U619" s="22">
        <f t="shared" si="58"/>
        <v>2.3531432322085397</v>
      </c>
      <c r="V619" s="22">
        <f t="shared" si="59"/>
        <v>1.6695308865805714</v>
      </c>
    </row>
    <row r="620" spans="1:22" x14ac:dyDescent="0.25">
      <c r="A620" s="1" t="s">
        <v>43</v>
      </c>
      <c r="B620" s="1" t="s">
        <v>45</v>
      </c>
      <c r="C620" s="1" t="s">
        <v>30</v>
      </c>
      <c r="D620" s="1" t="s">
        <v>23</v>
      </c>
      <c r="E620" s="7">
        <v>5.2910164487557997E-2</v>
      </c>
      <c r="F620" s="1" t="s">
        <v>30</v>
      </c>
      <c r="G620" s="1" t="s">
        <v>100</v>
      </c>
      <c r="H620" s="13">
        <f>IF(G620="Mix",'Growth Factors'!$N$7,(IF(G620="Oil",'Growth Factors'!$E$7,'Growth Factors'!$K$7)))</f>
        <v>0.12321919048916015</v>
      </c>
      <c r="I620" s="23">
        <f>IF(G620="Mix",'Growth Factors'!$O$7,(IF(G620="Oil",'Growth Factors'!$F$7,'Growth Factors'!$L$7)))</f>
        <v>0.28844315001838977</v>
      </c>
      <c r="J620" s="23">
        <f>IF(G620="Mix",'Growth Factors'!$P$7,(IF(G620="Oil",'Growth Factors'!$G$7,'Growth Factors'!$M$7)))</f>
        <v>-5.5772089494429255E-4</v>
      </c>
      <c r="K620" s="23">
        <f>IF(G620="Mix",'Growth Factors'!$N$12,(IF(G620="Oil",'Growth Factors'!$E$12,'Growth Factors'!$K$12)))</f>
        <v>0.15067268446583987</v>
      </c>
      <c r="L620" s="23">
        <f>IF(G620="Mix",'Growth Factors'!$O$12,(IF(G620="Oil",'Growth Factors'!$F$12,'Growth Factors'!$L$12)))</f>
        <v>0.41821082914081459</v>
      </c>
      <c r="M620" s="23">
        <f>IF(G620="Mix",'Growth Factors'!$P$12,(IF(G620="Oil",'Growth Factors'!$G$12,'Growth Factors'!$M$12)))</f>
        <v>6.2059761281023675E-3</v>
      </c>
      <c r="N620" s="24" t="str">
        <f>VLOOKUP(A620,'Part 50 Counties'!$A$2:$B$34,2)</f>
        <v>No</v>
      </c>
      <c r="O620" s="25">
        <f>(IF(N620="No",0,(IF(D620="CO2",0,(VLOOKUP(F620,'Rule Reductions'!$C$2:$E$75,2,FALSE))))))</f>
        <v>0</v>
      </c>
      <c r="P620" s="25">
        <f>(IF(N620="No",0,(IF(D620="CO2",0,(VLOOKUP(F620,'Rule Reductions'!$C$2:$E$75,3,FALSE))))))</f>
        <v>0</v>
      </c>
      <c r="Q620" s="22">
        <f t="shared" si="54"/>
        <v>5.9429712124363203E-2</v>
      </c>
      <c r="R620" s="22">
        <f t="shared" si="55"/>
        <v>6.8171739000340362E-2</v>
      </c>
      <c r="S620" s="22">
        <f t="shared" si="56"/>
        <v>5.2880655383268346E-2</v>
      </c>
      <c r="T620" s="22">
        <f t="shared" si="57"/>
        <v>6.0882281006427515E-2</v>
      </c>
      <c r="U620" s="22">
        <f t="shared" si="58"/>
        <v>7.5037768247876516E-2</v>
      </c>
      <c r="V620" s="22">
        <f t="shared" si="59"/>
        <v>5.323852370530175E-2</v>
      </c>
    </row>
    <row r="621" spans="1:22" x14ac:dyDescent="0.25">
      <c r="A621" s="1" t="s">
        <v>43</v>
      </c>
      <c r="B621" s="1" t="s">
        <v>45</v>
      </c>
      <c r="C621" s="1" t="s">
        <v>30</v>
      </c>
      <c r="D621" s="1" t="s">
        <v>24</v>
      </c>
      <c r="E621" s="7">
        <v>4.4777168564599998E-2</v>
      </c>
      <c r="F621" s="1" t="s">
        <v>30</v>
      </c>
      <c r="G621" s="1" t="s">
        <v>100</v>
      </c>
      <c r="H621" s="13">
        <f>IF(G621="Mix",'Growth Factors'!$N$7,(IF(G621="Oil",'Growth Factors'!$E$7,'Growth Factors'!$K$7)))</f>
        <v>0.12321919048916015</v>
      </c>
      <c r="I621" s="23">
        <f>IF(G621="Mix",'Growth Factors'!$O$7,(IF(G621="Oil",'Growth Factors'!$F$7,'Growth Factors'!$L$7)))</f>
        <v>0.28844315001838977</v>
      </c>
      <c r="J621" s="23">
        <f>IF(G621="Mix",'Growth Factors'!$P$7,(IF(G621="Oil",'Growth Factors'!$G$7,'Growth Factors'!$M$7)))</f>
        <v>-5.5772089494429255E-4</v>
      </c>
      <c r="K621" s="23">
        <f>IF(G621="Mix",'Growth Factors'!$N$12,(IF(G621="Oil",'Growth Factors'!$E$12,'Growth Factors'!$K$12)))</f>
        <v>0.15067268446583987</v>
      </c>
      <c r="L621" s="23">
        <f>IF(G621="Mix",'Growth Factors'!$O$12,(IF(G621="Oil",'Growth Factors'!$F$12,'Growth Factors'!$L$12)))</f>
        <v>0.41821082914081459</v>
      </c>
      <c r="M621" s="23">
        <f>IF(G621="Mix",'Growth Factors'!$P$12,(IF(G621="Oil",'Growth Factors'!$G$12,'Growth Factors'!$M$12)))</f>
        <v>6.2059761281023675E-3</v>
      </c>
      <c r="N621" s="24" t="str">
        <f>VLOOKUP(A621,'Part 50 Counties'!$A$2:$B$34,2)</f>
        <v>No</v>
      </c>
      <c r="O621" s="25">
        <f>(IF(N621="No",0,(IF(D621="CO2",0,(VLOOKUP(F621,'Rule Reductions'!$C$2:$E$75,2,FALSE))))))</f>
        <v>0</v>
      </c>
      <c r="P621" s="25">
        <f>(IF(N621="No",0,(IF(D621="CO2",0,(VLOOKUP(F621,'Rule Reductions'!$C$2:$E$75,3,FALSE))))))</f>
        <v>0</v>
      </c>
      <c r="Q621" s="22">
        <f t="shared" si="54"/>
        <v>5.0294575027526683E-2</v>
      </c>
      <c r="R621" s="22">
        <f t="shared" si="55"/>
        <v>5.769283611427764E-2</v>
      </c>
      <c r="S621" s="22">
        <f t="shared" si="56"/>
        <v>4.4752195402075076E-2</v>
      </c>
      <c r="T621" s="22">
        <f t="shared" si="57"/>
        <v>5.1523864755007698E-2</v>
      </c>
      <c r="U621" s="22">
        <f t="shared" si="58"/>
        <v>6.3503465356579386E-2</v>
      </c>
      <c r="V621" s="22">
        <f t="shared" si="59"/>
        <v>4.505505460379592E-2</v>
      </c>
    </row>
    <row r="622" spans="1:22" x14ac:dyDescent="0.25">
      <c r="A622" s="1" t="s">
        <v>22</v>
      </c>
      <c r="B622" s="1" t="s">
        <v>45</v>
      </c>
      <c r="C622" s="1" t="s">
        <v>30</v>
      </c>
      <c r="D622" s="1" t="s">
        <v>23</v>
      </c>
      <c r="E622" s="2">
        <v>22.044234784863001</v>
      </c>
      <c r="F622" s="1" t="s">
        <v>30</v>
      </c>
      <c r="G622" s="1" t="s">
        <v>100</v>
      </c>
      <c r="H622" s="13">
        <f>IF(G622="Mix",'Growth Factors'!$N$7,(IF(G622="Oil",'Growth Factors'!$E$7,'Growth Factors'!$K$7)))</f>
        <v>0.12321919048916015</v>
      </c>
      <c r="I622" s="23">
        <f>IF(G622="Mix",'Growth Factors'!$O$7,(IF(G622="Oil",'Growth Factors'!$F$7,'Growth Factors'!$L$7)))</f>
        <v>0.28844315001838977</v>
      </c>
      <c r="J622" s="23">
        <f>IF(G622="Mix",'Growth Factors'!$P$7,(IF(G622="Oil",'Growth Factors'!$G$7,'Growth Factors'!$M$7)))</f>
        <v>-5.5772089494429255E-4</v>
      </c>
      <c r="K622" s="23">
        <f>IF(G622="Mix",'Growth Factors'!$N$12,(IF(G622="Oil",'Growth Factors'!$E$12,'Growth Factors'!$K$12)))</f>
        <v>0.15067268446583987</v>
      </c>
      <c r="L622" s="23">
        <f>IF(G622="Mix",'Growth Factors'!$O$12,(IF(G622="Oil",'Growth Factors'!$F$12,'Growth Factors'!$L$12)))</f>
        <v>0.41821082914081459</v>
      </c>
      <c r="M622" s="23">
        <f>IF(G622="Mix",'Growth Factors'!$P$12,(IF(G622="Oil",'Growth Factors'!$G$12,'Growth Factors'!$M$12)))</f>
        <v>6.2059761281023675E-3</v>
      </c>
      <c r="N622" s="24" t="str">
        <f>VLOOKUP(A622,'Part 50 Counties'!$A$2:$B$34,2)</f>
        <v>Yes</v>
      </c>
      <c r="O622" s="25">
        <f>(IF(N622="No",0,(IF(D622="CO2",0,(VLOOKUP(F622,'Rule Reductions'!$C$2:$E$75,2,FALSE))))))</f>
        <v>0</v>
      </c>
      <c r="P622" s="25">
        <f>(IF(N622="No",0,(IF(D622="CO2",0,(VLOOKUP(F622,'Rule Reductions'!$C$2:$E$75,3,FALSE))))))</f>
        <v>0</v>
      </c>
      <c r="Q622" s="22">
        <f t="shared" si="54"/>
        <v>24.760507550006807</v>
      </c>
      <c r="R622" s="22">
        <f t="shared" si="55"/>
        <v>28.402743305953845</v>
      </c>
      <c r="S622" s="22">
        <f t="shared" si="56"/>
        <v>22.031940254510424</v>
      </c>
      <c r="T622" s="22">
        <f t="shared" si="57"/>
        <v>25.365698816893556</v>
      </c>
      <c r="U622" s="22">
        <f t="shared" si="58"/>
        <v>31.263372492015343</v>
      </c>
      <c r="V622" s="22">
        <f t="shared" si="59"/>
        <v>22.181040779700144</v>
      </c>
    </row>
    <row r="623" spans="1:22" x14ac:dyDescent="0.25">
      <c r="A623" s="1" t="s">
        <v>22</v>
      </c>
      <c r="B623" s="1" t="s">
        <v>45</v>
      </c>
      <c r="C623" s="1" t="s">
        <v>30</v>
      </c>
      <c r="D623" s="1" t="s">
        <v>24</v>
      </c>
      <c r="E623" s="6">
        <v>4.1982809322425201</v>
      </c>
      <c r="F623" s="1" t="s">
        <v>30</v>
      </c>
      <c r="G623" s="1" t="s">
        <v>100</v>
      </c>
      <c r="H623" s="13">
        <f>IF(G623="Mix",'Growth Factors'!$N$7,(IF(G623="Oil",'Growth Factors'!$E$7,'Growth Factors'!$K$7)))</f>
        <v>0.12321919048916015</v>
      </c>
      <c r="I623" s="23">
        <f>IF(G623="Mix",'Growth Factors'!$O$7,(IF(G623="Oil",'Growth Factors'!$F$7,'Growth Factors'!$L$7)))</f>
        <v>0.28844315001838977</v>
      </c>
      <c r="J623" s="23">
        <f>IF(G623="Mix",'Growth Factors'!$P$7,(IF(G623="Oil",'Growth Factors'!$G$7,'Growth Factors'!$M$7)))</f>
        <v>-5.5772089494429255E-4</v>
      </c>
      <c r="K623" s="23">
        <f>IF(G623="Mix",'Growth Factors'!$N$12,(IF(G623="Oil",'Growth Factors'!$E$12,'Growth Factors'!$K$12)))</f>
        <v>0.15067268446583987</v>
      </c>
      <c r="L623" s="23">
        <f>IF(G623="Mix",'Growth Factors'!$O$12,(IF(G623="Oil",'Growth Factors'!$F$12,'Growth Factors'!$L$12)))</f>
        <v>0.41821082914081459</v>
      </c>
      <c r="M623" s="23">
        <f>IF(G623="Mix",'Growth Factors'!$P$12,(IF(G623="Oil",'Growth Factors'!$G$12,'Growth Factors'!$M$12)))</f>
        <v>6.2059761281023675E-3</v>
      </c>
      <c r="N623" s="24" t="str">
        <f>VLOOKUP(A623,'Part 50 Counties'!$A$2:$B$34,2)</f>
        <v>Yes</v>
      </c>
      <c r="O623" s="25">
        <f>(IF(N623="No",0,(IF(D623="CO2",0,(VLOOKUP(F623,'Rule Reductions'!$C$2:$E$75,2,FALSE))))))</f>
        <v>0</v>
      </c>
      <c r="P623" s="25">
        <f>(IF(N623="No",0,(IF(D623="CO2",0,(VLOOKUP(F623,'Rule Reductions'!$C$2:$E$75,3,FALSE))))))</f>
        <v>0</v>
      </c>
      <c r="Q623" s="22">
        <f t="shared" si="54"/>
        <v>4.7155897101595201</v>
      </c>
      <c r="R623" s="22">
        <f t="shared" si="55"/>
        <v>5.4092463090006939</v>
      </c>
      <c r="S623" s="22">
        <f t="shared" si="56"/>
        <v>4.1959394632437617</v>
      </c>
      <c r="T623" s="22">
        <f t="shared" si="57"/>
        <v>4.8308471904452492</v>
      </c>
      <c r="U623" s="22">
        <f t="shared" si="58"/>
        <v>5.9540474818817364</v>
      </c>
      <c r="V623" s="22">
        <f t="shared" si="59"/>
        <v>4.2243353634870848</v>
      </c>
    </row>
    <row r="624" spans="1:22" x14ac:dyDescent="0.25">
      <c r="A624" s="1" t="s">
        <v>44</v>
      </c>
      <c r="B624" s="1" t="s">
        <v>45</v>
      </c>
      <c r="C624" s="1" t="s">
        <v>30</v>
      </c>
      <c r="D624" s="1" t="s">
        <v>23</v>
      </c>
      <c r="E624" s="4">
        <v>0.23425820112975199</v>
      </c>
      <c r="F624" s="1" t="s">
        <v>30</v>
      </c>
      <c r="G624" s="1" t="s">
        <v>100</v>
      </c>
      <c r="H624" s="13">
        <f>IF(G624="Mix",'Growth Factors'!$N$7,(IF(G624="Oil",'Growth Factors'!$E$7,'Growth Factors'!$K$7)))</f>
        <v>0.12321919048916015</v>
      </c>
      <c r="I624" s="23">
        <f>IF(G624="Mix",'Growth Factors'!$O$7,(IF(G624="Oil",'Growth Factors'!$F$7,'Growth Factors'!$L$7)))</f>
        <v>0.28844315001838977</v>
      </c>
      <c r="J624" s="23">
        <f>IF(G624="Mix",'Growth Factors'!$P$7,(IF(G624="Oil",'Growth Factors'!$G$7,'Growth Factors'!$M$7)))</f>
        <v>-5.5772089494429255E-4</v>
      </c>
      <c r="K624" s="23">
        <f>IF(G624="Mix",'Growth Factors'!$N$12,(IF(G624="Oil",'Growth Factors'!$E$12,'Growth Factors'!$K$12)))</f>
        <v>0.15067268446583987</v>
      </c>
      <c r="L624" s="23">
        <f>IF(G624="Mix",'Growth Factors'!$O$12,(IF(G624="Oil",'Growth Factors'!$F$12,'Growth Factors'!$L$12)))</f>
        <v>0.41821082914081459</v>
      </c>
      <c r="M624" s="23">
        <f>IF(G624="Mix",'Growth Factors'!$P$12,(IF(G624="Oil",'Growth Factors'!$G$12,'Growth Factors'!$M$12)))</f>
        <v>6.2059761281023675E-3</v>
      </c>
      <c r="N624" s="24" t="str">
        <f>VLOOKUP(A624,'Part 50 Counties'!$A$2:$B$34,2)</f>
        <v>Yes</v>
      </c>
      <c r="O624" s="25">
        <f>(IF(N624="No",0,(IF(D624="CO2",0,(VLOOKUP(F624,'Rule Reductions'!$C$2:$E$75,2,FALSE))))))</f>
        <v>0</v>
      </c>
      <c r="P624" s="25">
        <f>(IF(N624="No",0,(IF(D624="CO2",0,(VLOOKUP(F624,'Rule Reductions'!$C$2:$E$75,3,FALSE))))))</f>
        <v>0</v>
      </c>
      <c r="Q624" s="22">
        <f t="shared" si="54"/>
        <v>0.26312330703840692</v>
      </c>
      <c r="R624" s="22">
        <f t="shared" si="55"/>
        <v>0.30182837458125916</v>
      </c>
      <c r="S624" s="22">
        <f t="shared" si="56"/>
        <v>0.23412755043616984</v>
      </c>
      <c r="T624" s="22">
        <f t="shared" si="57"/>
        <v>0.26955451315211038</v>
      </c>
      <c r="U624" s="22">
        <f t="shared" si="58"/>
        <v>0.33222751765726127</v>
      </c>
      <c r="V624" s="22">
        <f t="shared" si="59"/>
        <v>0.23571200193377542</v>
      </c>
    </row>
    <row r="625" spans="1:22" x14ac:dyDescent="0.25">
      <c r="A625" s="1" t="s">
        <v>44</v>
      </c>
      <c r="B625" s="1" t="s">
        <v>45</v>
      </c>
      <c r="C625" s="1" t="s">
        <v>30</v>
      </c>
      <c r="D625" s="1" t="s">
        <v>24</v>
      </c>
      <c r="E625" s="4">
        <v>0.137421541514191</v>
      </c>
      <c r="F625" s="1" t="s">
        <v>30</v>
      </c>
      <c r="G625" s="1" t="s">
        <v>100</v>
      </c>
      <c r="H625" s="13">
        <f>IF(G625="Mix",'Growth Factors'!$N$7,(IF(G625="Oil",'Growth Factors'!$E$7,'Growth Factors'!$K$7)))</f>
        <v>0.12321919048916015</v>
      </c>
      <c r="I625" s="23">
        <f>IF(G625="Mix",'Growth Factors'!$O$7,(IF(G625="Oil",'Growth Factors'!$F$7,'Growth Factors'!$L$7)))</f>
        <v>0.28844315001838977</v>
      </c>
      <c r="J625" s="23">
        <f>IF(G625="Mix",'Growth Factors'!$P$7,(IF(G625="Oil",'Growth Factors'!$G$7,'Growth Factors'!$M$7)))</f>
        <v>-5.5772089494429255E-4</v>
      </c>
      <c r="K625" s="23">
        <f>IF(G625="Mix",'Growth Factors'!$N$12,(IF(G625="Oil",'Growth Factors'!$E$12,'Growth Factors'!$K$12)))</f>
        <v>0.15067268446583987</v>
      </c>
      <c r="L625" s="23">
        <f>IF(G625="Mix",'Growth Factors'!$O$12,(IF(G625="Oil",'Growth Factors'!$F$12,'Growth Factors'!$L$12)))</f>
        <v>0.41821082914081459</v>
      </c>
      <c r="M625" s="23">
        <f>IF(G625="Mix",'Growth Factors'!$P$12,(IF(G625="Oil",'Growth Factors'!$G$12,'Growth Factors'!$M$12)))</f>
        <v>6.2059761281023675E-3</v>
      </c>
      <c r="N625" s="24" t="str">
        <f>VLOOKUP(A625,'Part 50 Counties'!$A$2:$B$34,2)</f>
        <v>Yes</v>
      </c>
      <c r="O625" s="25">
        <f>(IF(N625="No",0,(IF(D625="CO2",0,(VLOOKUP(F625,'Rule Reductions'!$C$2:$E$75,2,FALSE))))))</f>
        <v>0</v>
      </c>
      <c r="P625" s="25">
        <f>(IF(N625="No",0,(IF(D625="CO2",0,(VLOOKUP(F625,'Rule Reductions'!$C$2:$E$75,3,FALSE))))))</f>
        <v>0</v>
      </c>
      <c r="Q625" s="22">
        <f t="shared" si="54"/>
        <v>0.15435451261534214</v>
      </c>
      <c r="R625" s="22">
        <f t="shared" si="55"/>
        <v>0.17705984382892717</v>
      </c>
      <c r="S625" s="22">
        <f t="shared" si="56"/>
        <v>0.13734489864907309</v>
      </c>
      <c r="T625" s="22">
        <f t="shared" si="57"/>
        <v>0.15812721407756802</v>
      </c>
      <c r="U625" s="22">
        <f t="shared" si="58"/>
        <v>0.19489271833264971</v>
      </c>
      <c r="V625" s="22">
        <f t="shared" si="59"/>
        <v>0.13827437632031511</v>
      </c>
    </row>
    <row r="626" spans="1:22" x14ac:dyDescent="0.25">
      <c r="A626" s="1" t="s">
        <v>49</v>
      </c>
      <c r="B626" s="1" t="s">
        <v>45</v>
      </c>
      <c r="C626" s="1" t="s">
        <v>30</v>
      </c>
      <c r="D626" s="1" t="s">
        <v>23</v>
      </c>
      <c r="E626" s="4">
        <v>0.409850628153131</v>
      </c>
      <c r="F626" s="1" t="s">
        <v>30</v>
      </c>
      <c r="G626" s="1" t="s">
        <v>100</v>
      </c>
      <c r="H626" s="13">
        <f>IF(G626="Mix",'Growth Factors'!$N$7,(IF(G626="Oil",'Growth Factors'!$E$7,'Growth Factors'!$K$7)))</f>
        <v>0.12321919048916015</v>
      </c>
      <c r="I626" s="23">
        <f>IF(G626="Mix",'Growth Factors'!$O$7,(IF(G626="Oil",'Growth Factors'!$F$7,'Growth Factors'!$L$7)))</f>
        <v>0.28844315001838977</v>
      </c>
      <c r="J626" s="23">
        <f>IF(G626="Mix",'Growth Factors'!$P$7,(IF(G626="Oil",'Growth Factors'!$G$7,'Growth Factors'!$M$7)))</f>
        <v>-5.5772089494429255E-4</v>
      </c>
      <c r="K626" s="23">
        <f>IF(G626="Mix",'Growth Factors'!$N$12,(IF(G626="Oil",'Growth Factors'!$E$12,'Growth Factors'!$K$12)))</f>
        <v>0.15067268446583987</v>
      </c>
      <c r="L626" s="23">
        <f>IF(G626="Mix",'Growth Factors'!$O$12,(IF(G626="Oil",'Growth Factors'!$F$12,'Growth Factors'!$L$12)))</f>
        <v>0.41821082914081459</v>
      </c>
      <c r="M626" s="23">
        <f>IF(G626="Mix",'Growth Factors'!$P$12,(IF(G626="Oil",'Growth Factors'!$G$12,'Growth Factors'!$M$12)))</f>
        <v>6.2059761281023675E-3</v>
      </c>
      <c r="N626" s="24" t="str">
        <f>VLOOKUP(A626,'Part 50 Counties'!$A$2:$B$34,2)</f>
        <v>No</v>
      </c>
      <c r="O626" s="25">
        <f>(IF(N626="No",0,(IF(D626="CO2",0,(VLOOKUP(F626,'Rule Reductions'!$C$2:$E$75,2,FALSE))))))</f>
        <v>0</v>
      </c>
      <c r="P626" s="25">
        <f>(IF(N626="No",0,(IF(D626="CO2",0,(VLOOKUP(F626,'Rule Reductions'!$C$2:$E$75,3,FALSE))))))</f>
        <v>0</v>
      </c>
      <c r="Q626" s="22">
        <f t="shared" si="54"/>
        <v>0.4603520907756336</v>
      </c>
      <c r="R626" s="22">
        <f t="shared" si="55"/>
        <v>0.52806923437463582</v>
      </c>
      <c r="S626" s="22">
        <f t="shared" si="56"/>
        <v>0.40962204589400397</v>
      </c>
      <c r="T626" s="22">
        <f t="shared" si="57"/>
        <v>0.47160392252697397</v>
      </c>
      <c r="U626" s="22">
        <f t="shared" si="58"/>
        <v>0.58125459917693567</v>
      </c>
      <c r="V626" s="22">
        <f t="shared" si="59"/>
        <v>0.4123941513675371</v>
      </c>
    </row>
    <row r="627" spans="1:22" x14ac:dyDescent="0.25">
      <c r="A627" s="1" t="s">
        <v>49</v>
      </c>
      <c r="B627" s="1" t="s">
        <v>45</v>
      </c>
      <c r="C627" s="1" t="s">
        <v>30</v>
      </c>
      <c r="D627" s="1" t="s">
        <v>24</v>
      </c>
      <c r="E627" s="7">
        <v>5.5779503412800503E-2</v>
      </c>
      <c r="F627" s="1" t="s">
        <v>30</v>
      </c>
      <c r="G627" s="1" t="s">
        <v>100</v>
      </c>
      <c r="H627" s="13">
        <f>IF(G627="Mix",'Growth Factors'!$N$7,(IF(G627="Oil",'Growth Factors'!$E$7,'Growth Factors'!$K$7)))</f>
        <v>0.12321919048916015</v>
      </c>
      <c r="I627" s="23">
        <f>IF(G627="Mix",'Growth Factors'!$O$7,(IF(G627="Oil",'Growth Factors'!$F$7,'Growth Factors'!$L$7)))</f>
        <v>0.28844315001838977</v>
      </c>
      <c r="J627" s="23">
        <f>IF(G627="Mix",'Growth Factors'!$P$7,(IF(G627="Oil",'Growth Factors'!$G$7,'Growth Factors'!$M$7)))</f>
        <v>-5.5772089494429255E-4</v>
      </c>
      <c r="K627" s="23">
        <f>IF(G627="Mix",'Growth Factors'!$N$12,(IF(G627="Oil",'Growth Factors'!$E$12,'Growth Factors'!$K$12)))</f>
        <v>0.15067268446583987</v>
      </c>
      <c r="L627" s="23">
        <f>IF(G627="Mix",'Growth Factors'!$O$12,(IF(G627="Oil",'Growth Factors'!$F$12,'Growth Factors'!$L$12)))</f>
        <v>0.41821082914081459</v>
      </c>
      <c r="M627" s="23">
        <f>IF(G627="Mix",'Growth Factors'!$P$12,(IF(G627="Oil",'Growth Factors'!$G$12,'Growth Factors'!$M$12)))</f>
        <v>6.2059761281023675E-3</v>
      </c>
      <c r="N627" s="24" t="str">
        <f>VLOOKUP(A627,'Part 50 Counties'!$A$2:$B$34,2)</f>
        <v>No</v>
      </c>
      <c r="O627" s="25">
        <v>0.95</v>
      </c>
      <c r="P627" s="25">
        <v>0.95</v>
      </c>
      <c r="Q627" s="22">
        <f t="shared" si="54"/>
        <v>3.1326304334606593E-3</v>
      </c>
      <c r="R627" s="22">
        <f t="shared" si="55"/>
        <v>3.5934359541825128E-3</v>
      </c>
      <c r="S627" s="22">
        <f t="shared" si="56"/>
        <v>2.7874197009118808E-3</v>
      </c>
      <c r="T627" s="22">
        <f t="shared" si="57"/>
        <v>3.2091975465089345E-3</v>
      </c>
      <c r="U627" s="22">
        <f t="shared" si="58"/>
        <v>3.955354789206539E-3</v>
      </c>
      <c r="V627" s="22">
        <f t="shared" si="59"/>
        <v>2.80628348397089E-3</v>
      </c>
    </row>
    <row r="628" spans="1:22" x14ac:dyDescent="0.25">
      <c r="A628" s="1" t="s">
        <v>57</v>
      </c>
      <c r="B628" s="1" t="s">
        <v>35</v>
      </c>
      <c r="C628" s="1" t="s">
        <v>12</v>
      </c>
      <c r="D628" s="1" t="s">
        <v>23</v>
      </c>
      <c r="E628" s="2">
        <v>78.588776194364002</v>
      </c>
      <c r="F628" s="1" t="s">
        <v>12</v>
      </c>
      <c r="G628" s="1" t="s">
        <v>101</v>
      </c>
      <c r="H628" s="13">
        <f>IF(G628="Mix",'Growth Factors'!$N$7,(IF(G628="Oil",'Growth Factors'!$E$7,'Growth Factors'!$K$7)))</f>
        <v>8.9570562775409979E-2</v>
      </c>
      <c r="I628" s="23">
        <f>IF(G628="Mix",'Growth Factors'!$O$7,(IF(G628="Oil",'Growth Factors'!$F$7,'Growth Factors'!$L$7)))</f>
        <v>0.14741463403243865</v>
      </c>
      <c r="J628" s="23">
        <f>IF(G628="Mix",'Growth Factors'!$P$7,(IF(G628="Oil",'Growth Factors'!$G$7,'Growth Factors'!$M$7)))</f>
        <v>-9.7846340250338504E-3</v>
      </c>
      <c r="K628" s="23">
        <f>IF(G628="Mix",'Growth Factors'!$N$12,(IF(G628="Oil",'Growth Factors'!$E$12,'Growth Factors'!$K$12)))</f>
        <v>0.12354040091572198</v>
      </c>
      <c r="L628" s="23">
        <f>IF(G628="Mix",'Growth Factors'!$O$12,(IF(G628="Oil",'Growth Factors'!$F$12,'Growth Factors'!$L$12)))</f>
        <v>0.23183776999580308</v>
      </c>
      <c r="M628" s="23">
        <f>IF(G628="Mix",'Growth Factors'!$P$12,(IF(G628="Oil",'Growth Factors'!$G$12,'Growth Factors'!$M$12)))</f>
        <v>2.7241294693957304E-2</v>
      </c>
      <c r="N628" s="24" t="str">
        <f>VLOOKUP(A628,'Part 50 Counties'!$A$2:$B$34,2)</f>
        <v>No</v>
      </c>
      <c r="O628" s="25">
        <f>(IF(N628="No",0,(IF(D628="CO2",0,(VLOOKUP(F628,'Rule Reductions'!$C$2:$E$75,2,FALSE))))))</f>
        <v>0</v>
      </c>
      <c r="P628" s="25">
        <f>(IF(N628="No",0,(IF(D628="CO2",0,(VLOOKUP(F628,'Rule Reductions'!$C$2:$E$75,3,FALSE))))))</f>
        <v>0</v>
      </c>
      <c r="Q628" s="22">
        <f t="shared" si="54"/>
        <v>85.628017105923931</v>
      </c>
      <c r="R628" s="22">
        <f t="shared" si="55"/>
        <v>90.173911876113408</v>
      </c>
      <c r="S628" s="22">
        <f t="shared" si="56"/>
        <v>77.819813780826863</v>
      </c>
      <c r="T628" s="22">
        <f t="shared" si="57"/>
        <v>88.297665112891679</v>
      </c>
      <c r="U628" s="22">
        <f t="shared" si="58"/>
        <v>96.808622813964618</v>
      </c>
      <c r="V628" s="22">
        <f t="shared" si="59"/>
        <v>80.729636206312122</v>
      </c>
    </row>
    <row r="629" spans="1:22" x14ac:dyDescent="0.25">
      <c r="A629" s="1" t="s">
        <v>57</v>
      </c>
      <c r="B629" s="1" t="s">
        <v>35</v>
      </c>
      <c r="C629" s="1" t="s">
        <v>12</v>
      </c>
      <c r="D629" s="1" t="s">
        <v>24</v>
      </c>
      <c r="E629" s="6">
        <v>2.2664989519305898</v>
      </c>
      <c r="F629" s="1" t="s">
        <v>12</v>
      </c>
      <c r="G629" s="1" t="s">
        <v>101</v>
      </c>
      <c r="H629" s="13">
        <f>IF(G629="Mix",'Growth Factors'!$N$7,(IF(G629="Oil",'Growth Factors'!$E$7,'Growth Factors'!$K$7)))</f>
        <v>8.9570562775409979E-2</v>
      </c>
      <c r="I629" s="23">
        <f>IF(G629="Mix",'Growth Factors'!$O$7,(IF(G629="Oil",'Growth Factors'!$F$7,'Growth Factors'!$L$7)))</f>
        <v>0.14741463403243865</v>
      </c>
      <c r="J629" s="23">
        <f>IF(G629="Mix",'Growth Factors'!$P$7,(IF(G629="Oil",'Growth Factors'!$G$7,'Growth Factors'!$M$7)))</f>
        <v>-9.7846340250338504E-3</v>
      </c>
      <c r="K629" s="23">
        <f>IF(G629="Mix",'Growth Factors'!$N$12,(IF(G629="Oil",'Growth Factors'!$E$12,'Growth Factors'!$K$12)))</f>
        <v>0.12354040091572198</v>
      </c>
      <c r="L629" s="23">
        <f>IF(G629="Mix",'Growth Factors'!$O$12,(IF(G629="Oil",'Growth Factors'!$F$12,'Growth Factors'!$L$12)))</f>
        <v>0.23183776999580308</v>
      </c>
      <c r="M629" s="23">
        <f>IF(G629="Mix",'Growth Factors'!$P$12,(IF(G629="Oil",'Growth Factors'!$G$12,'Growth Factors'!$M$12)))</f>
        <v>2.7241294693957304E-2</v>
      </c>
      <c r="N629" s="24" t="str">
        <f>VLOOKUP(A629,'Part 50 Counties'!$A$2:$B$34,2)</f>
        <v>No</v>
      </c>
      <c r="O629" s="25">
        <f>(IF(N629="No",0,(IF(D629="CO2",0,(VLOOKUP(F629,'Rule Reductions'!$C$2:$E$75,2,FALSE))))))</f>
        <v>0</v>
      </c>
      <c r="P629" s="25">
        <f>(IF(N629="No",0,(IF(D629="CO2",0,(VLOOKUP(F629,'Rule Reductions'!$C$2:$E$75,3,FALSE))))))</f>
        <v>0</v>
      </c>
      <c r="Q629" s="22">
        <f t="shared" si="54"/>
        <v>2.4695105385848897</v>
      </c>
      <c r="R629" s="22">
        <f t="shared" si="55"/>
        <v>2.6006140654643435</v>
      </c>
      <c r="S629" s="22">
        <f t="shared" si="56"/>
        <v>2.2443220891678264</v>
      </c>
      <c r="T629" s="22">
        <f t="shared" si="57"/>
        <v>2.5465031411271584</v>
      </c>
      <c r="U629" s="22">
        <f t="shared" si="58"/>
        <v>2.7919590146440028</v>
      </c>
      <c r="V629" s="22">
        <f t="shared" si="59"/>
        <v>2.3282413178036765</v>
      </c>
    </row>
    <row r="630" spans="1:22" x14ac:dyDescent="0.25">
      <c r="A630" s="1" t="s">
        <v>51</v>
      </c>
      <c r="B630" s="1" t="s">
        <v>35</v>
      </c>
      <c r="C630" s="1" t="s">
        <v>12</v>
      </c>
      <c r="D630" s="1" t="s">
        <v>23</v>
      </c>
      <c r="E630" s="3">
        <v>0</v>
      </c>
      <c r="F630" s="1" t="s">
        <v>12</v>
      </c>
      <c r="G630" s="1" t="s">
        <v>101</v>
      </c>
      <c r="H630" s="13">
        <f>IF(G630="Mix",'Growth Factors'!$N$7,(IF(G630="Oil",'Growth Factors'!$E$7,'Growth Factors'!$K$7)))</f>
        <v>8.9570562775409979E-2</v>
      </c>
      <c r="I630" s="23">
        <f>IF(G630="Mix",'Growth Factors'!$O$7,(IF(G630="Oil",'Growth Factors'!$F$7,'Growth Factors'!$L$7)))</f>
        <v>0.14741463403243865</v>
      </c>
      <c r="J630" s="23">
        <f>IF(G630="Mix",'Growth Factors'!$P$7,(IF(G630="Oil",'Growth Factors'!$G$7,'Growth Factors'!$M$7)))</f>
        <v>-9.7846340250338504E-3</v>
      </c>
      <c r="K630" s="23">
        <f>IF(G630="Mix",'Growth Factors'!$N$12,(IF(G630="Oil",'Growth Factors'!$E$12,'Growth Factors'!$K$12)))</f>
        <v>0.12354040091572198</v>
      </c>
      <c r="L630" s="23">
        <f>IF(G630="Mix",'Growth Factors'!$O$12,(IF(G630="Oil",'Growth Factors'!$F$12,'Growth Factors'!$L$12)))</f>
        <v>0.23183776999580308</v>
      </c>
      <c r="M630" s="23">
        <f>IF(G630="Mix",'Growth Factors'!$P$12,(IF(G630="Oil",'Growth Factors'!$G$12,'Growth Factors'!$M$12)))</f>
        <v>2.7241294693957304E-2</v>
      </c>
      <c r="N630" s="24" t="str">
        <f>VLOOKUP(A630,'Part 50 Counties'!$A$2:$B$34,2)</f>
        <v>No</v>
      </c>
      <c r="O630" s="25">
        <f>(IF(N630="No",0,(IF(D630="CO2",0,(VLOOKUP(F630,'Rule Reductions'!$C$2:$E$75,2,FALSE))))))</f>
        <v>0</v>
      </c>
      <c r="P630" s="25">
        <f>(IF(N630="No",0,(IF(D630="CO2",0,(VLOOKUP(F630,'Rule Reductions'!$C$2:$E$75,3,FALSE))))))</f>
        <v>0</v>
      </c>
      <c r="Q630" s="22">
        <f t="shared" si="54"/>
        <v>0</v>
      </c>
      <c r="R630" s="22">
        <f t="shared" si="55"/>
        <v>0</v>
      </c>
      <c r="S630" s="22">
        <f t="shared" si="56"/>
        <v>0</v>
      </c>
      <c r="T630" s="22">
        <f t="shared" si="57"/>
        <v>0</v>
      </c>
      <c r="U630" s="22">
        <f t="shared" si="58"/>
        <v>0</v>
      </c>
      <c r="V630" s="22">
        <f t="shared" si="59"/>
        <v>0</v>
      </c>
    </row>
    <row r="631" spans="1:22" x14ac:dyDescent="0.25">
      <c r="A631" s="1" t="s">
        <v>51</v>
      </c>
      <c r="B631" s="1" t="s">
        <v>35</v>
      </c>
      <c r="C631" s="1" t="s">
        <v>12</v>
      </c>
      <c r="D631" s="1" t="s">
        <v>24</v>
      </c>
      <c r="E631" s="3">
        <v>0</v>
      </c>
      <c r="F631" s="1" t="s">
        <v>12</v>
      </c>
      <c r="G631" s="1" t="s">
        <v>101</v>
      </c>
      <c r="H631" s="13">
        <f>IF(G631="Mix",'Growth Factors'!$N$7,(IF(G631="Oil",'Growth Factors'!$E$7,'Growth Factors'!$K$7)))</f>
        <v>8.9570562775409979E-2</v>
      </c>
      <c r="I631" s="23">
        <f>IF(G631="Mix",'Growth Factors'!$O$7,(IF(G631="Oil",'Growth Factors'!$F$7,'Growth Factors'!$L$7)))</f>
        <v>0.14741463403243865</v>
      </c>
      <c r="J631" s="23">
        <f>IF(G631="Mix",'Growth Factors'!$P$7,(IF(G631="Oil",'Growth Factors'!$G$7,'Growth Factors'!$M$7)))</f>
        <v>-9.7846340250338504E-3</v>
      </c>
      <c r="K631" s="23">
        <f>IF(G631="Mix",'Growth Factors'!$N$12,(IF(G631="Oil",'Growth Factors'!$E$12,'Growth Factors'!$K$12)))</f>
        <v>0.12354040091572198</v>
      </c>
      <c r="L631" s="23">
        <f>IF(G631="Mix",'Growth Factors'!$O$12,(IF(G631="Oil",'Growth Factors'!$F$12,'Growth Factors'!$L$12)))</f>
        <v>0.23183776999580308</v>
      </c>
      <c r="M631" s="23">
        <f>IF(G631="Mix",'Growth Factors'!$P$12,(IF(G631="Oil",'Growth Factors'!$G$12,'Growth Factors'!$M$12)))</f>
        <v>2.7241294693957304E-2</v>
      </c>
      <c r="N631" s="24" t="str">
        <f>VLOOKUP(A631,'Part 50 Counties'!$A$2:$B$34,2)</f>
        <v>No</v>
      </c>
      <c r="O631" s="25">
        <f>(IF(N631="No",0,(IF(D631="CO2",0,(VLOOKUP(F631,'Rule Reductions'!$C$2:$E$75,2,FALSE))))))</f>
        <v>0</v>
      </c>
      <c r="P631" s="25">
        <f>(IF(N631="No",0,(IF(D631="CO2",0,(VLOOKUP(F631,'Rule Reductions'!$C$2:$E$75,3,FALSE))))))</f>
        <v>0</v>
      </c>
      <c r="Q631" s="22">
        <f t="shared" si="54"/>
        <v>0</v>
      </c>
      <c r="R631" s="22">
        <f t="shared" si="55"/>
        <v>0</v>
      </c>
      <c r="S631" s="22">
        <f t="shared" si="56"/>
        <v>0</v>
      </c>
      <c r="T631" s="22">
        <f t="shared" si="57"/>
        <v>0</v>
      </c>
      <c r="U631" s="22">
        <f t="shared" si="58"/>
        <v>0</v>
      </c>
      <c r="V631" s="22">
        <f t="shared" si="59"/>
        <v>0</v>
      </c>
    </row>
    <row r="632" spans="1:22" x14ac:dyDescent="0.25">
      <c r="A632" s="1" t="s">
        <v>39</v>
      </c>
      <c r="B632" s="1" t="s">
        <v>16</v>
      </c>
      <c r="C632" s="1" t="s">
        <v>12</v>
      </c>
      <c r="D632" s="1" t="s">
        <v>23</v>
      </c>
      <c r="E632" s="6">
        <v>5.5883672999999998</v>
      </c>
      <c r="F632" s="1" t="s">
        <v>12</v>
      </c>
      <c r="G632" s="1" t="s">
        <v>101</v>
      </c>
      <c r="H632" s="13">
        <f>IF(G632="Mix",'Growth Factors'!$N$7,(IF(G632="Oil",'Growth Factors'!$E$7,'Growth Factors'!$K$7)))</f>
        <v>8.9570562775409979E-2</v>
      </c>
      <c r="I632" s="23">
        <f>IF(G632="Mix",'Growth Factors'!$O$7,(IF(G632="Oil",'Growth Factors'!$F$7,'Growth Factors'!$L$7)))</f>
        <v>0.14741463403243865</v>
      </c>
      <c r="J632" s="23">
        <f>IF(G632="Mix",'Growth Factors'!$P$7,(IF(G632="Oil",'Growth Factors'!$G$7,'Growth Factors'!$M$7)))</f>
        <v>-9.7846340250338504E-3</v>
      </c>
      <c r="K632" s="23">
        <f>IF(G632="Mix",'Growth Factors'!$N$12,(IF(G632="Oil",'Growth Factors'!$E$12,'Growth Factors'!$K$12)))</f>
        <v>0.12354040091572198</v>
      </c>
      <c r="L632" s="23">
        <f>IF(G632="Mix",'Growth Factors'!$O$12,(IF(G632="Oil",'Growth Factors'!$F$12,'Growth Factors'!$L$12)))</f>
        <v>0.23183776999580308</v>
      </c>
      <c r="M632" s="23">
        <f>IF(G632="Mix",'Growth Factors'!$P$12,(IF(G632="Oil",'Growth Factors'!$G$12,'Growth Factors'!$M$12)))</f>
        <v>2.7241294693957304E-2</v>
      </c>
      <c r="N632" s="24" t="str">
        <f>VLOOKUP(A632,'Part 50 Counties'!$A$2:$B$34,2)</f>
        <v>Yes</v>
      </c>
      <c r="O632" s="25">
        <f>(IF(N632="No",0,(IF(D632="CO2",0,(VLOOKUP(F632,'Rule Reductions'!$C$2:$E$75,2,FALSE))))))</f>
        <v>0</v>
      </c>
      <c r="P632" s="25">
        <f>(IF(N632="No",0,(IF(D632="CO2",0,(VLOOKUP(F632,'Rule Reductions'!$C$2:$E$75,3,FALSE))))))</f>
        <v>0</v>
      </c>
      <c r="Q632" s="22">
        <f t="shared" si="54"/>
        <v>6.0889205040566985</v>
      </c>
      <c r="R632" s="22">
        <f t="shared" si="55"/>
        <v>6.4121744203683475</v>
      </c>
      <c r="S632" s="22">
        <f t="shared" si="56"/>
        <v>5.5336871711720335</v>
      </c>
      <c r="T632" s="22">
        <f t="shared" si="57"/>
        <v>6.2787564367063107</v>
      </c>
      <c r="U632" s="22">
        <f t="shared" si="58"/>
        <v>6.8839619127494673</v>
      </c>
      <c r="V632" s="22">
        <f t="shared" si="59"/>
        <v>5.740601660477374</v>
      </c>
    </row>
    <row r="633" spans="1:22" x14ac:dyDescent="0.25">
      <c r="A633" s="1" t="s">
        <v>39</v>
      </c>
      <c r="B633" s="1" t="s">
        <v>16</v>
      </c>
      <c r="C633" s="1" t="s">
        <v>12</v>
      </c>
      <c r="D633" s="1" t="s">
        <v>24</v>
      </c>
      <c r="E633" s="7">
        <v>1.01875E-2</v>
      </c>
      <c r="F633" s="1" t="s">
        <v>12</v>
      </c>
      <c r="G633" s="1" t="s">
        <v>101</v>
      </c>
      <c r="H633" s="13">
        <f>IF(G633="Mix",'Growth Factors'!$N$7,(IF(G633="Oil",'Growth Factors'!$E$7,'Growth Factors'!$K$7)))</f>
        <v>8.9570562775409979E-2</v>
      </c>
      <c r="I633" s="23">
        <f>IF(G633="Mix",'Growth Factors'!$O$7,(IF(G633="Oil",'Growth Factors'!$F$7,'Growth Factors'!$L$7)))</f>
        <v>0.14741463403243865</v>
      </c>
      <c r="J633" s="23">
        <f>IF(G633="Mix",'Growth Factors'!$P$7,(IF(G633="Oil",'Growth Factors'!$G$7,'Growth Factors'!$M$7)))</f>
        <v>-9.7846340250338504E-3</v>
      </c>
      <c r="K633" s="23">
        <f>IF(G633="Mix",'Growth Factors'!$N$12,(IF(G633="Oil",'Growth Factors'!$E$12,'Growth Factors'!$K$12)))</f>
        <v>0.12354040091572198</v>
      </c>
      <c r="L633" s="23">
        <f>IF(G633="Mix",'Growth Factors'!$O$12,(IF(G633="Oil",'Growth Factors'!$F$12,'Growth Factors'!$L$12)))</f>
        <v>0.23183776999580308</v>
      </c>
      <c r="M633" s="23">
        <f>IF(G633="Mix",'Growth Factors'!$P$12,(IF(G633="Oil",'Growth Factors'!$G$12,'Growth Factors'!$M$12)))</f>
        <v>2.7241294693957304E-2</v>
      </c>
      <c r="N633" s="24" t="str">
        <f>VLOOKUP(A633,'Part 50 Counties'!$A$2:$B$34,2)</f>
        <v>Yes</v>
      </c>
      <c r="O633" s="25">
        <f>(IF(N633="No",0,(IF(D633="CO2",0,(VLOOKUP(F633,'Rule Reductions'!$C$2:$E$75,2,FALSE))))))</f>
        <v>0</v>
      </c>
      <c r="P633" s="25">
        <f>(IF(N633="No",0,(IF(D633="CO2",0,(VLOOKUP(F633,'Rule Reductions'!$C$2:$E$75,3,FALSE))))))</f>
        <v>0</v>
      </c>
      <c r="Q633" s="22">
        <f t="shared" si="54"/>
        <v>1.1100000108274489E-2</v>
      </c>
      <c r="R633" s="22">
        <f t="shared" si="55"/>
        <v>1.1689286584205471E-2</v>
      </c>
      <c r="S633" s="22">
        <f t="shared" si="56"/>
        <v>1.0087819040869968E-2</v>
      </c>
      <c r="T633" s="22">
        <f t="shared" si="57"/>
        <v>1.1446067834328917E-2</v>
      </c>
      <c r="U633" s="22">
        <f t="shared" si="58"/>
        <v>1.2549347281832246E-2</v>
      </c>
      <c r="V633" s="22">
        <f t="shared" si="59"/>
        <v>1.046502068969469E-2</v>
      </c>
    </row>
    <row r="634" spans="1:22" x14ac:dyDescent="0.25">
      <c r="A634" s="1" t="s">
        <v>39</v>
      </c>
      <c r="B634" s="1" t="s">
        <v>35</v>
      </c>
      <c r="C634" s="1" t="s">
        <v>12</v>
      </c>
      <c r="D634" s="1" t="s">
        <v>23</v>
      </c>
      <c r="E634" s="2">
        <v>251.131249242623</v>
      </c>
      <c r="F634" s="1" t="s">
        <v>12</v>
      </c>
      <c r="G634" s="1" t="s">
        <v>101</v>
      </c>
      <c r="H634" s="13">
        <f>IF(G634="Mix",'Growth Factors'!$N$7,(IF(G634="Oil",'Growth Factors'!$E$7,'Growth Factors'!$K$7)))</f>
        <v>8.9570562775409979E-2</v>
      </c>
      <c r="I634" s="23">
        <f>IF(G634="Mix",'Growth Factors'!$O$7,(IF(G634="Oil",'Growth Factors'!$F$7,'Growth Factors'!$L$7)))</f>
        <v>0.14741463403243865</v>
      </c>
      <c r="J634" s="23">
        <f>IF(G634="Mix",'Growth Factors'!$P$7,(IF(G634="Oil",'Growth Factors'!$G$7,'Growth Factors'!$M$7)))</f>
        <v>-9.7846340250338504E-3</v>
      </c>
      <c r="K634" s="23">
        <f>IF(G634="Mix",'Growth Factors'!$N$12,(IF(G634="Oil",'Growth Factors'!$E$12,'Growth Factors'!$K$12)))</f>
        <v>0.12354040091572198</v>
      </c>
      <c r="L634" s="23">
        <f>IF(G634="Mix",'Growth Factors'!$O$12,(IF(G634="Oil",'Growth Factors'!$F$12,'Growth Factors'!$L$12)))</f>
        <v>0.23183776999580308</v>
      </c>
      <c r="M634" s="23">
        <f>IF(G634="Mix",'Growth Factors'!$P$12,(IF(G634="Oil",'Growth Factors'!$G$12,'Growth Factors'!$M$12)))</f>
        <v>2.7241294693957304E-2</v>
      </c>
      <c r="N634" s="24" t="str">
        <f>VLOOKUP(A634,'Part 50 Counties'!$A$2:$B$34,2)</f>
        <v>Yes</v>
      </c>
      <c r="O634" s="25">
        <f>(IF(N634="No",0,(IF(D634="CO2",0,(VLOOKUP(F634,'Rule Reductions'!$C$2:$E$75,2,FALSE))))))</f>
        <v>0</v>
      </c>
      <c r="P634" s="25">
        <f>(IF(N634="No",0,(IF(D634="CO2",0,(VLOOKUP(F634,'Rule Reductions'!$C$2:$E$75,3,FALSE))))))</f>
        <v>0</v>
      </c>
      <c r="Q634" s="22">
        <f t="shared" si="54"/>
        <v>273.62521656777648</v>
      </c>
      <c r="R634" s="22">
        <f t="shared" si="55"/>
        <v>288.15167044383344</v>
      </c>
      <c r="S634" s="22">
        <f t="shared" si="56"/>
        <v>248.67402187653437</v>
      </c>
      <c r="T634" s="22">
        <f t="shared" si="57"/>
        <v>282.15610445652271</v>
      </c>
      <c r="U634" s="22">
        <f t="shared" si="58"/>
        <v>309.35295804329297</v>
      </c>
      <c r="V634" s="22">
        <f t="shared" si="59"/>
        <v>257.97238961010294</v>
      </c>
    </row>
    <row r="635" spans="1:22" x14ac:dyDescent="0.25">
      <c r="A635" s="1" t="s">
        <v>39</v>
      </c>
      <c r="B635" s="1" t="s">
        <v>35</v>
      </c>
      <c r="C635" s="1" t="s">
        <v>12</v>
      </c>
      <c r="D635" s="1" t="s">
        <v>24</v>
      </c>
      <c r="E635" s="6">
        <v>7.2426209029864399</v>
      </c>
      <c r="F635" s="1" t="s">
        <v>12</v>
      </c>
      <c r="G635" s="1" t="s">
        <v>101</v>
      </c>
      <c r="H635" s="13">
        <f>IF(G635="Mix",'Growth Factors'!$N$7,(IF(G635="Oil",'Growth Factors'!$E$7,'Growth Factors'!$K$7)))</f>
        <v>8.9570562775409979E-2</v>
      </c>
      <c r="I635" s="23">
        <f>IF(G635="Mix",'Growth Factors'!$O$7,(IF(G635="Oil",'Growth Factors'!$F$7,'Growth Factors'!$L$7)))</f>
        <v>0.14741463403243865</v>
      </c>
      <c r="J635" s="23">
        <f>IF(G635="Mix",'Growth Factors'!$P$7,(IF(G635="Oil",'Growth Factors'!$G$7,'Growth Factors'!$M$7)))</f>
        <v>-9.7846340250338504E-3</v>
      </c>
      <c r="K635" s="23">
        <f>IF(G635="Mix",'Growth Factors'!$N$12,(IF(G635="Oil",'Growth Factors'!$E$12,'Growth Factors'!$K$12)))</f>
        <v>0.12354040091572198</v>
      </c>
      <c r="L635" s="23">
        <f>IF(G635="Mix",'Growth Factors'!$O$12,(IF(G635="Oil",'Growth Factors'!$F$12,'Growth Factors'!$L$12)))</f>
        <v>0.23183776999580308</v>
      </c>
      <c r="M635" s="23">
        <f>IF(G635="Mix",'Growth Factors'!$P$12,(IF(G635="Oil",'Growth Factors'!$G$12,'Growth Factors'!$M$12)))</f>
        <v>2.7241294693957304E-2</v>
      </c>
      <c r="N635" s="24" t="str">
        <f>VLOOKUP(A635,'Part 50 Counties'!$A$2:$B$34,2)</f>
        <v>Yes</v>
      </c>
      <c r="O635" s="25">
        <f>(IF(N635="No",0,(IF(D635="CO2",0,(VLOOKUP(F635,'Rule Reductions'!$C$2:$E$75,2,FALSE))))))</f>
        <v>0</v>
      </c>
      <c r="P635" s="25">
        <f>(IF(N635="No",0,(IF(D635="CO2",0,(VLOOKUP(F635,'Rule Reductions'!$C$2:$E$75,3,FALSE))))))</f>
        <v>0</v>
      </c>
      <c r="Q635" s="22">
        <f t="shared" si="54"/>
        <v>7.8913465332358834</v>
      </c>
      <c r="R635" s="22">
        <f t="shared" si="55"/>
        <v>8.3102892128358761</v>
      </c>
      <c r="S635" s="22">
        <f t="shared" si="56"/>
        <v>7.1717545080686573</v>
      </c>
      <c r="T635" s="22">
        <f t="shared" si="57"/>
        <v>8.1373771930219725</v>
      </c>
      <c r="U635" s="22">
        <f t="shared" si="58"/>
        <v>8.9217339820598074</v>
      </c>
      <c r="V635" s="22">
        <f t="shared" si="59"/>
        <v>7.4399192733613084</v>
      </c>
    </row>
    <row r="636" spans="1:22" x14ac:dyDescent="0.25">
      <c r="A636" s="1" t="s">
        <v>54</v>
      </c>
      <c r="B636" s="1" t="s">
        <v>35</v>
      </c>
      <c r="C636" s="1" t="s">
        <v>12</v>
      </c>
      <c r="D636" s="1" t="s">
        <v>23</v>
      </c>
      <c r="E636" s="2">
        <v>100.25911240757</v>
      </c>
      <c r="F636" s="1" t="s">
        <v>12</v>
      </c>
      <c r="G636" s="1" t="s">
        <v>101</v>
      </c>
      <c r="H636" s="13">
        <f>IF(G636="Mix",'Growth Factors'!$N$7,(IF(G636="Oil",'Growth Factors'!$E$7,'Growth Factors'!$K$7)))</f>
        <v>8.9570562775409979E-2</v>
      </c>
      <c r="I636" s="23">
        <f>IF(G636="Mix",'Growth Factors'!$O$7,(IF(G636="Oil",'Growth Factors'!$F$7,'Growth Factors'!$L$7)))</f>
        <v>0.14741463403243865</v>
      </c>
      <c r="J636" s="23">
        <f>IF(G636="Mix",'Growth Factors'!$P$7,(IF(G636="Oil",'Growth Factors'!$G$7,'Growth Factors'!$M$7)))</f>
        <v>-9.7846340250338504E-3</v>
      </c>
      <c r="K636" s="23">
        <f>IF(G636="Mix",'Growth Factors'!$N$12,(IF(G636="Oil",'Growth Factors'!$E$12,'Growth Factors'!$K$12)))</f>
        <v>0.12354040091572198</v>
      </c>
      <c r="L636" s="23">
        <f>IF(G636="Mix",'Growth Factors'!$O$12,(IF(G636="Oil",'Growth Factors'!$F$12,'Growth Factors'!$L$12)))</f>
        <v>0.23183776999580308</v>
      </c>
      <c r="M636" s="23">
        <f>IF(G636="Mix",'Growth Factors'!$P$12,(IF(G636="Oil",'Growth Factors'!$G$12,'Growth Factors'!$M$12)))</f>
        <v>2.7241294693957304E-2</v>
      </c>
      <c r="N636" s="24" t="str">
        <f>VLOOKUP(A636,'Part 50 Counties'!$A$2:$B$34,2)</f>
        <v>No</v>
      </c>
      <c r="O636" s="25">
        <f>(IF(N636="No",0,(IF(D636="CO2",0,(VLOOKUP(F636,'Rule Reductions'!$C$2:$E$75,2,FALSE))))))</f>
        <v>0</v>
      </c>
      <c r="P636" s="25">
        <f>(IF(N636="No",0,(IF(D636="CO2",0,(VLOOKUP(F636,'Rule Reductions'!$C$2:$E$75,3,FALSE))))))</f>
        <v>0</v>
      </c>
      <c r="Q636" s="22">
        <f t="shared" si="54"/>
        <v>109.23937752927914</v>
      </c>
      <c r="R636" s="22">
        <f t="shared" si="55"/>
        <v>115.03877277154906</v>
      </c>
      <c r="S636" s="22">
        <f t="shared" si="56"/>
        <v>99.278113684987204</v>
      </c>
      <c r="T636" s="22">
        <f t="shared" si="57"/>
        <v>112.64516334985564</v>
      </c>
      <c r="U636" s="22">
        <f t="shared" si="58"/>
        <v>123.50296144989959</v>
      </c>
      <c r="V636" s="22">
        <f t="shared" si="59"/>
        <v>102.99030043441921</v>
      </c>
    </row>
    <row r="637" spans="1:22" x14ac:dyDescent="0.25">
      <c r="A637" s="1" t="s">
        <v>54</v>
      </c>
      <c r="B637" s="1" t="s">
        <v>35</v>
      </c>
      <c r="C637" s="1" t="s">
        <v>12</v>
      </c>
      <c r="D637" s="1" t="s">
        <v>24</v>
      </c>
      <c r="E637" s="6">
        <v>2.8914710750966601</v>
      </c>
      <c r="F637" s="1" t="s">
        <v>12</v>
      </c>
      <c r="G637" s="1" t="s">
        <v>101</v>
      </c>
      <c r="H637" s="13">
        <f>IF(G637="Mix",'Growth Factors'!$N$7,(IF(G637="Oil",'Growth Factors'!$E$7,'Growth Factors'!$K$7)))</f>
        <v>8.9570562775409979E-2</v>
      </c>
      <c r="I637" s="23">
        <f>IF(G637="Mix",'Growth Factors'!$O$7,(IF(G637="Oil",'Growth Factors'!$F$7,'Growth Factors'!$L$7)))</f>
        <v>0.14741463403243865</v>
      </c>
      <c r="J637" s="23">
        <f>IF(G637="Mix",'Growth Factors'!$P$7,(IF(G637="Oil",'Growth Factors'!$G$7,'Growth Factors'!$M$7)))</f>
        <v>-9.7846340250338504E-3</v>
      </c>
      <c r="K637" s="23">
        <f>IF(G637="Mix",'Growth Factors'!$N$12,(IF(G637="Oil",'Growth Factors'!$E$12,'Growth Factors'!$K$12)))</f>
        <v>0.12354040091572198</v>
      </c>
      <c r="L637" s="23">
        <f>IF(G637="Mix",'Growth Factors'!$O$12,(IF(G637="Oil",'Growth Factors'!$F$12,'Growth Factors'!$L$12)))</f>
        <v>0.23183776999580308</v>
      </c>
      <c r="M637" s="23">
        <f>IF(G637="Mix",'Growth Factors'!$P$12,(IF(G637="Oil",'Growth Factors'!$G$12,'Growth Factors'!$M$12)))</f>
        <v>2.7241294693957304E-2</v>
      </c>
      <c r="N637" s="24" t="str">
        <f>VLOOKUP(A637,'Part 50 Counties'!$A$2:$B$34,2)</f>
        <v>No</v>
      </c>
      <c r="O637" s="25">
        <f>(IF(N637="No",0,(IF(D637="CO2",0,(VLOOKUP(F637,'Rule Reductions'!$C$2:$E$75,2,FALSE))))))</f>
        <v>0</v>
      </c>
      <c r="P637" s="25">
        <f>(IF(N637="No",0,(IF(D637="CO2",0,(VLOOKUP(F637,'Rule Reductions'!$C$2:$E$75,3,FALSE))))))</f>
        <v>0</v>
      </c>
      <c r="Q637" s="22">
        <f t="shared" si="54"/>
        <v>3.1504617665418877</v>
      </c>
      <c r="R637" s="22">
        <f t="shared" si="55"/>
        <v>3.3177162254474162</v>
      </c>
      <c r="S637" s="22">
        <f t="shared" si="56"/>
        <v>2.8631790888328683</v>
      </c>
      <c r="T637" s="22">
        <f t="shared" si="57"/>
        <v>3.2486845709503149</v>
      </c>
      <c r="U637" s="22">
        <f t="shared" si="58"/>
        <v>3.5618232811544375</v>
      </c>
      <c r="V637" s="22">
        <f t="shared" si="59"/>
        <v>2.970238490752422</v>
      </c>
    </row>
    <row r="638" spans="1:22" x14ac:dyDescent="0.25">
      <c r="A638" s="1" t="s">
        <v>46</v>
      </c>
      <c r="B638" s="1" t="s">
        <v>16</v>
      </c>
      <c r="C638" s="1" t="s">
        <v>12</v>
      </c>
      <c r="D638" s="1" t="s">
        <v>23</v>
      </c>
      <c r="E638" s="3">
        <v>0</v>
      </c>
      <c r="F638" s="1" t="s">
        <v>12</v>
      </c>
      <c r="G638" s="1" t="s">
        <v>101</v>
      </c>
      <c r="H638" s="13">
        <f>IF(G638="Mix",'Growth Factors'!$N$7,(IF(G638="Oil",'Growth Factors'!$E$7,'Growth Factors'!$K$7)))</f>
        <v>8.9570562775409979E-2</v>
      </c>
      <c r="I638" s="23">
        <f>IF(G638="Mix",'Growth Factors'!$O$7,(IF(G638="Oil",'Growth Factors'!$F$7,'Growth Factors'!$L$7)))</f>
        <v>0.14741463403243865</v>
      </c>
      <c r="J638" s="23">
        <f>IF(G638="Mix",'Growth Factors'!$P$7,(IF(G638="Oil",'Growth Factors'!$G$7,'Growth Factors'!$M$7)))</f>
        <v>-9.7846340250338504E-3</v>
      </c>
      <c r="K638" s="23">
        <f>IF(G638="Mix",'Growth Factors'!$N$12,(IF(G638="Oil",'Growth Factors'!$E$12,'Growth Factors'!$K$12)))</f>
        <v>0.12354040091572198</v>
      </c>
      <c r="L638" s="23">
        <f>IF(G638="Mix",'Growth Factors'!$O$12,(IF(G638="Oil",'Growth Factors'!$F$12,'Growth Factors'!$L$12)))</f>
        <v>0.23183776999580308</v>
      </c>
      <c r="M638" s="23">
        <f>IF(G638="Mix",'Growth Factors'!$P$12,(IF(G638="Oil",'Growth Factors'!$G$12,'Growth Factors'!$M$12)))</f>
        <v>2.7241294693957304E-2</v>
      </c>
      <c r="N638" s="24" t="str">
        <f>VLOOKUP(A638,'Part 50 Counties'!$A$2:$B$34,2)</f>
        <v>No</v>
      </c>
      <c r="O638" s="25">
        <f>(IF(N638="No",0,(IF(D638="CO2",0,(VLOOKUP(F638,'Rule Reductions'!$C$2:$E$75,2,FALSE))))))</f>
        <v>0</v>
      </c>
      <c r="P638" s="25">
        <f>(IF(N638="No",0,(IF(D638="CO2",0,(VLOOKUP(F638,'Rule Reductions'!$C$2:$E$75,3,FALSE))))))</f>
        <v>0</v>
      </c>
      <c r="Q638" s="22">
        <f t="shared" si="54"/>
        <v>0</v>
      </c>
      <c r="R638" s="22">
        <f t="shared" si="55"/>
        <v>0</v>
      </c>
      <c r="S638" s="22">
        <f t="shared" si="56"/>
        <v>0</v>
      </c>
      <c r="T638" s="22">
        <f t="shared" si="57"/>
        <v>0</v>
      </c>
      <c r="U638" s="22">
        <f t="shared" si="58"/>
        <v>0</v>
      </c>
      <c r="V638" s="22">
        <f t="shared" si="59"/>
        <v>0</v>
      </c>
    </row>
    <row r="639" spans="1:22" x14ac:dyDescent="0.25">
      <c r="A639" s="1" t="s">
        <v>46</v>
      </c>
      <c r="B639" s="1" t="s">
        <v>16</v>
      </c>
      <c r="C639" s="1" t="s">
        <v>12</v>
      </c>
      <c r="D639" s="1" t="s">
        <v>24</v>
      </c>
      <c r="E639" s="3">
        <v>0</v>
      </c>
      <c r="F639" s="1" t="s">
        <v>12</v>
      </c>
      <c r="G639" s="1" t="s">
        <v>101</v>
      </c>
      <c r="H639" s="13">
        <f>IF(G639="Mix",'Growth Factors'!$N$7,(IF(G639="Oil",'Growth Factors'!$E$7,'Growth Factors'!$K$7)))</f>
        <v>8.9570562775409979E-2</v>
      </c>
      <c r="I639" s="23">
        <f>IF(G639="Mix",'Growth Factors'!$O$7,(IF(G639="Oil",'Growth Factors'!$F$7,'Growth Factors'!$L$7)))</f>
        <v>0.14741463403243865</v>
      </c>
      <c r="J639" s="23">
        <f>IF(G639="Mix",'Growth Factors'!$P$7,(IF(G639="Oil",'Growth Factors'!$G$7,'Growth Factors'!$M$7)))</f>
        <v>-9.7846340250338504E-3</v>
      </c>
      <c r="K639" s="23">
        <f>IF(G639="Mix",'Growth Factors'!$N$12,(IF(G639="Oil",'Growth Factors'!$E$12,'Growth Factors'!$K$12)))</f>
        <v>0.12354040091572198</v>
      </c>
      <c r="L639" s="23">
        <f>IF(G639="Mix",'Growth Factors'!$O$12,(IF(G639="Oil",'Growth Factors'!$F$12,'Growth Factors'!$L$12)))</f>
        <v>0.23183776999580308</v>
      </c>
      <c r="M639" s="23">
        <f>IF(G639="Mix",'Growth Factors'!$P$12,(IF(G639="Oil",'Growth Factors'!$G$12,'Growth Factors'!$M$12)))</f>
        <v>2.7241294693957304E-2</v>
      </c>
      <c r="N639" s="24" t="str">
        <f>VLOOKUP(A639,'Part 50 Counties'!$A$2:$B$34,2)</f>
        <v>No</v>
      </c>
      <c r="O639" s="25">
        <f>(IF(N639="No",0,(IF(D639="CO2",0,(VLOOKUP(F639,'Rule Reductions'!$C$2:$E$75,2,FALSE))))))</f>
        <v>0</v>
      </c>
      <c r="P639" s="25">
        <f>(IF(N639="No",0,(IF(D639="CO2",0,(VLOOKUP(F639,'Rule Reductions'!$C$2:$E$75,3,FALSE))))))</f>
        <v>0</v>
      </c>
      <c r="Q639" s="22">
        <f t="shared" si="54"/>
        <v>0</v>
      </c>
      <c r="R639" s="22">
        <f t="shared" si="55"/>
        <v>0</v>
      </c>
      <c r="S639" s="22">
        <f t="shared" si="56"/>
        <v>0</v>
      </c>
      <c r="T639" s="22">
        <f t="shared" si="57"/>
        <v>0</v>
      </c>
      <c r="U639" s="22">
        <f t="shared" si="58"/>
        <v>0</v>
      </c>
      <c r="V639" s="22">
        <f t="shared" si="59"/>
        <v>0</v>
      </c>
    </row>
    <row r="640" spans="1:22" x14ac:dyDescent="0.25">
      <c r="A640" s="1" t="s">
        <v>46</v>
      </c>
      <c r="B640" s="1" t="s">
        <v>35</v>
      </c>
      <c r="C640" s="1" t="s">
        <v>12</v>
      </c>
      <c r="D640" s="1" t="s">
        <v>23</v>
      </c>
      <c r="E640" s="2">
        <v>55.990393116655802</v>
      </c>
      <c r="F640" s="1" t="s">
        <v>12</v>
      </c>
      <c r="G640" s="1" t="s">
        <v>101</v>
      </c>
      <c r="H640" s="13">
        <f>IF(G640="Mix",'Growth Factors'!$N$7,(IF(G640="Oil",'Growth Factors'!$E$7,'Growth Factors'!$K$7)))</f>
        <v>8.9570562775409979E-2</v>
      </c>
      <c r="I640" s="23">
        <f>IF(G640="Mix",'Growth Factors'!$O$7,(IF(G640="Oil",'Growth Factors'!$F$7,'Growth Factors'!$L$7)))</f>
        <v>0.14741463403243865</v>
      </c>
      <c r="J640" s="23">
        <f>IF(G640="Mix",'Growth Factors'!$P$7,(IF(G640="Oil",'Growth Factors'!$G$7,'Growth Factors'!$M$7)))</f>
        <v>-9.7846340250338504E-3</v>
      </c>
      <c r="K640" s="23">
        <f>IF(G640="Mix",'Growth Factors'!$N$12,(IF(G640="Oil",'Growth Factors'!$E$12,'Growth Factors'!$K$12)))</f>
        <v>0.12354040091572198</v>
      </c>
      <c r="L640" s="23">
        <f>IF(G640="Mix",'Growth Factors'!$O$12,(IF(G640="Oil",'Growth Factors'!$F$12,'Growth Factors'!$L$12)))</f>
        <v>0.23183776999580308</v>
      </c>
      <c r="M640" s="23">
        <f>IF(G640="Mix",'Growth Factors'!$P$12,(IF(G640="Oil",'Growth Factors'!$G$12,'Growth Factors'!$M$12)))</f>
        <v>2.7241294693957304E-2</v>
      </c>
      <c r="N640" s="24" t="str">
        <f>VLOOKUP(A640,'Part 50 Counties'!$A$2:$B$34,2)</f>
        <v>No</v>
      </c>
      <c r="O640" s="25">
        <f>(IF(N640="No",0,(IF(D640="CO2",0,(VLOOKUP(F640,'Rule Reductions'!$C$2:$E$75,2,FALSE))))))</f>
        <v>0</v>
      </c>
      <c r="P640" s="25">
        <f>(IF(N640="No",0,(IF(D640="CO2",0,(VLOOKUP(F640,'Rule Reductions'!$C$2:$E$75,3,FALSE))))))</f>
        <v>0</v>
      </c>
      <c r="Q640" s="22">
        <f t="shared" si="54"/>
        <v>61.005484138131102</v>
      </c>
      <c r="R640" s="22">
        <f t="shared" si="55"/>
        <v>64.244196427279988</v>
      </c>
      <c r="S640" s="22">
        <f t="shared" si="56"/>
        <v>55.442547611091555</v>
      </c>
      <c r="T640" s="22">
        <f t="shared" si="57"/>
        <v>62.907468729716335</v>
      </c>
      <c r="U640" s="22">
        <f t="shared" si="58"/>
        <v>68.971080998009654</v>
      </c>
      <c r="V640" s="22">
        <f t="shared" si="59"/>
        <v>57.515643915577144</v>
      </c>
    </row>
    <row r="641" spans="1:22" x14ac:dyDescent="0.25">
      <c r="A641" s="1" t="s">
        <v>46</v>
      </c>
      <c r="B641" s="1" t="s">
        <v>35</v>
      </c>
      <c r="C641" s="1" t="s">
        <v>12</v>
      </c>
      <c r="D641" s="1" t="s">
        <v>24</v>
      </c>
      <c r="E641" s="6">
        <v>1.6147619731758001</v>
      </c>
      <c r="F641" s="1" t="s">
        <v>12</v>
      </c>
      <c r="G641" s="1" t="s">
        <v>101</v>
      </c>
      <c r="H641" s="13">
        <f>IF(G641="Mix",'Growth Factors'!$N$7,(IF(G641="Oil",'Growth Factors'!$E$7,'Growth Factors'!$K$7)))</f>
        <v>8.9570562775409979E-2</v>
      </c>
      <c r="I641" s="23">
        <f>IF(G641="Mix",'Growth Factors'!$O$7,(IF(G641="Oil",'Growth Factors'!$F$7,'Growth Factors'!$L$7)))</f>
        <v>0.14741463403243865</v>
      </c>
      <c r="J641" s="23">
        <f>IF(G641="Mix",'Growth Factors'!$P$7,(IF(G641="Oil",'Growth Factors'!$G$7,'Growth Factors'!$M$7)))</f>
        <v>-9.7846340250338504E-3</v>
      </c>
      <c r="K641" s="23">
        <f>IF(G641="Mix",'Growth Factors'!$N$12,(IF(G641="Oil",'Growth Factors'!$E$12,'Growth Factors'!$K$12)))</f>
        <v>0.12354040091572198</v>
      </c>
      <c r="L641" s="23">
        <f>IF(G641="Mix",'Growth Factors'!$O$12,(IF(G641="Oil",'Growth Factors'!$F$12,'Growth Factors'!$L$12)))</f>
        <v>0.23183776999580308</v>
      </c>
      <c r="M641" s="23">
        <f>IF(G641="Mix",'Growth Factors'!$P$12,(IF(G641="Oil",'Growth Factors'!$G$12,'Growth Factors'!$M$12)))</f>
        <v>2.7241294693957304E-2</v>
      </c>
      <c r="N641" s="24" t="str">
        <f>VLOOKUP(A641,'Part 50 Counties'!$A$2:$B$34,2)</f>
        <v>No</v>
      </c>
      <c r="O641" s="25">
        <f>(IF(N641="No",0,(IF(D641="CO2",0,(VLOOKUP(F641,'Rule Reductions'!$C$2:$E$75,2,FALSE))))))</f>
        <v>0</v>
      </c>
      <c r="P641" s="25">
        <f>(IF(N641="No",0,(IF(D641="CO2",0,(VLOOKUP(F641,'Rule Reductions'!$C$2:$E$75,3,FALSE))))))</f>
        <v>0</v>
      </c>
      <c r="Q641" s="22">
        <f t="shared" si="54"/>
        <v>1.759397111861488</v>
      </c>
      <c r="R641" s="22">
        <f t="shared" si="55"/>
        <v>1.8528015185010092</v>
      </c>
      <c r="S641" s="22">
        <f t="shared" si="56"/>
        <v>1.5989621182307334</v>
      </c>
      <c r="T641" s="22">
        <f t="shared" si="57"/>
        <v>1.8142503147254005</v>
      </c>
      <c r="U641" s="22">
        <f t="shared" si="58"/>
        <v>1.9891247881109004</v>
      </c>
      <c r="V641" s="22">
        <f t="shared" si="59"/>
        <v>1.658750179947678</v>
      </c>
    </row>
    <row r="642" spans="1:22" x14ac:dyDescent="0.25">
      <c r="A642" s="1" t="s">
        <v>53</v>
      </c>
      <c r="B642" s="1" t="s">
        <v>35</v>
      </c>
      <c r="C642" s="1" t="s">
        <v>12</v>
      </c>
      <c r="D642" s="1" t="s">
        <v>23</v>
      </c>
      <c r="E642" s="2">
        <v>46.247668747695499</v>
      </c>
      <c r="F642" s="1" t="s">
        <v>12</v>
      </c>
      <c r="G642" s="1" t="s">
        <v>101</v>
      </c>
      <c r="H642" s="13">
        <f>IF(G642="Mix",'Growth Factors'!$N$7,(IF(G642="Oil",'Growth Factors'!$E$7,'Growth Factors'!$K$7)))</f>
        <v>8.9570562775409979E-2</v>
      </c>
      <c r="I642" s="23">
        <f>IF(G642="Mix",'Growth Factors'!$O$7,(IF(G642="Oil",'Growth Factors'!$F$7,'Growth Factors'!$L$7)))</f>
        <v>0.14741463403243865</v>
      </c>
      <c r="J642" s="23">
        <f>IF(G642="Mix",'Growth Factors'!$P$7,(IF(G642="Oil",'Growth Factors'!$G$7,'Growth Factors'!$M$7)))</f>
        <v>-9.7846340250338504E-3</v>
      </c>
      <c r="K642" s="23">
        <f>IF(G642="Mix",'Growth Factors'!$N$12,(IF(G642="Oil",'Growth Factors'!$E$12,'Growth Factors'!$K$12)))</f>
        <v>0.12354040091572198</v>
      </c>
      <c r="L642" s="23">
        <f>IF(G642="Mix",'Growth Factors'!$O$12,(IF(G642="Oil",'Growth Factors'!$F$12,'Growth Factors'!$L$12)))</f>
        <v>0.23183776999580308</v>
      </c>
      <c r="M642" s="23">
        <f>IF(G642="Mix",'Growth Factors'!$P$12,(IF(G642="Oil",'Growth Factors'!$G$12,'Growth Factors'!$M$12)))</f>
        <v>2.7241294693957304E-2</v>
      </c>
      <c r="N642" s="24" t="str">
        <f>VLOOKUP(A642,'Part 50 Counties'!$A$2:$B$34,2)</f>
        <v>No</v>
      </c>
      <c r="O642" s="25">
        <f>(IF(N642="No",0,(IF(D642="CO2",0,(VLOOKUP(F642,'Rule Reductions'!$C$2:$E$75,2,FALSE))))))</f>
        <v>0</v>
      </c>
      <c r="P642" s="25">
        <f>(IF(N642="No",0,(IF(D642="CO2",0,(VLOOKUP(F642,'Rule Reductions'!$C$2:$E$75,3,FALSE))))))</f>
        <v>0</v>
      </c>
      <c r="Q642" s="22">
        <f t="shared" si="54"/>
        <v>50.390098464477326</v>
      </c>
      <c r="R642" s="22">
        <f t="shared" si="55"/>
        <v>53.065251910990483</v>
      </c>
      <c r="S642" s="22">
        <f t="shared" si="56"/>
        <v>45.795152234488306</v>
      </c>
      <c r="T642" s="22">
        <f t="shared" si="57"/>
        <v>51.961124286203308</v>
      </c>
      <c r="U642" s="22">
        <f t="shared" si="58"/>
        <v>56.969625137665822</v>
      </c>
      <c r="V642" s="22">
        <f t="shared" si="59"/>
        <v>47.507515120959994</v>
      </c>
    </row>
    <row r="643" spans="1:22" x14ac:dyDescent="0.25">
      <c r="A643" s="1" t="s">
        <v>53</v>
      </c>
      <c r="B643" s="1" t="s">
        <v>35</v>
      </c>
      <c r="C643" s="1" t="s">
        <v>12</v>
      </c>
      <c r="D643" s="1" t="s">
        <v>24</v>
      </c>
      <c r="E643" s="6">
        <v>1.3337819701714899</v>
      </c>
      <c r="F643" s="1" t="s">
        <v>12</v>
      </c>
      <c r="G643" s="1" t="s">
        <v>101</v>
      </c>
      <c r="H643" s="13">
        <f>IF(G643="Mix",'Growth Factors'!$N$7,(IF(G643="Oil",'Growth Factors'!$E$7,'Growth Factors'!$K$7)))</f>
        <v>8.9570562775409979E-2</v>
      </c>
      <c r="I643" s="23">
        <f>IF(G643="Mix",'Growth Factors'!$O$7,(IF(G643="Oil",'Growth Factors'!$F$7,'Growth Factors'!$L$7)))</f>
        <v>0.14741463403243865</v>
      </c>
      <c r="J643" s="23">
        <f>IF(G643="Mix",'Growth Factors'!$P$7,(IF(G643="Oil",'Growth Factors'!$G$7,'Growth Factors'!$M$7)))</f>
        <v>-9.7846340250338504E-3</v>
      </c>
      <c r="K643" s="23">
        <f>IF(G643="Mix",'Growth Factors'!$N$12,(IF(G643="Oil",'Growth Factors'!$E$12,'Growth Factors'!$K$12)))</f>
        <v>0.12354040091572198</v>
      </c>
      <c r="L643" s="23">
        <f>IF(G643="Mix",'Growth Factors'!$O$12,(IF(G643="Oil",'Growth Factors'!$F$12,'Growth Factors'!$L$12)))</f>
        <v>0.23183776999580308</v>
      </c>
      <c r="M643" s="23">
        <f>IF(G643="Mix",'Growth Factors'!$P$12,(IF(G643="Oil",'Growth Factors'!$G$12,'Growth Factors'!$M$12)))</f>
        <v>2.7241294693957304E-2</v>
      </c>
      <c r="N643" s="24" t="str">
        <f>VLOOKUP(A643,'Part 50 Counties'!$A$2:$B$34,2)</f>
        <v>No</v>
      </c>
      <c r="O643" s="25">
        <f>(IF(N643="No",0,(IF(D643="CO2",0,(VLOOKUP(F643,'Rule Reductions'!$C$2:$E$75,2,FALSE))))))</f>
        <v>0</v>
      </c>
      <c r="P643" s="25">
        <f>(IF(N643="No",0,(IF(D643="CO2",0,(VLOOKUP(F643,'Rule Reductions'!$C$2:$E$75,3,FALSE))))))</f>
        <v>0</v>
      </c>
      <c r="Q643" s="22">
        <f t="shared" ref="Q643:Q706" si="60">+$E643*(1+H643)*(1-$O643)</f>
        <v>1.4532495718594454</v>
      </c>
      <c r="R643" s="22">
        <f t="shared" ref="R643:R706" si="61">+$E643*(1+I643)*(1-$O643)</f>
        <v>1.5304009511833851</v>
      </c>
      <c r="S643" s="22">
        <f t="shared" ref="S643:S706" si="62">+$E643*(1+J643)*(1-$O643)</f>
        <v>1.3207314017241734</v>
      </c>
      <c r="T643" s="22">
        <f t="shared" ref="T643:T706" si="63">+$E643*(1+K643)*(1-$P643)</f>
        <v>1.4985579295006373</v>
      </c>
      <c r="U643" s="22">
        <f t="shared" ref="U643:U706" si="64">+$E643*(1+L643)*(1-$P643)</f>
        <v>1.6430030077966571</v>
      </c>
      <c r="V643" s="22">
        <f t="shared" ref="V643:V706" si="65">+$E643*(1+M643)*(1-$P643)</f>
        <v>1.3701159178784184</v>
      </c>
    </row>
    <row r="644" spans="1:22" x14ac:dyDescent="0.25">
      <c r="A644" s="1" t="s">
        <v>62</v>
      </c>
      <c r="B644" s="1" t="s">
        <v>35</v>
      </c>
      <c r="C644" s="1" t="s">
        <v>12</v>
      </c>
      <c r="D644" s="1" t="s">
        <v>23</v>
      </c>
      <c r="E644" s="3">
        <v>0</v>
      </c>
      <c r="F644" s="1" t="s">
        <v>12</v>
      </c>
      <c r="G644" s="1" t="s">
        <v>101</v>
      </c>
      <c r="H644" s="13">
        <f>IF(G644="Mix",'Growth Factors'!$N$7,(IF(G644="Oil",'Growth Factors'!$E$7,'Growth Factors'!$K$7)))</f>
        <v>8.9570562775409979E-2</v>
      </c>
      <c r="I644" s="23">
        <f>IF(G644="Mix",'Growth Factors'!$O$7,(IF(G644="Oil",'Growth Factors'!$F$7,'Growth Factors'!$L$7)))</f>
        <v>0.14741463403243865</v>
      </c>
      <c r="J644" s="23">
        <f>IF(G644="Mix",'Growth Factors'!$P$7,(IF(G644="Oil",'Growth Factors'!$G$7,'Growth Factors'!$M$7)))</f>
        <v>-9.7846340250338504E-3</v>
      </c>
      <c r="K644" s="23">
        <f>IF(G644="Mix",'Growth Factors'!$N$12,(IF(G644="Oil",'Growth Factors'!$E$12,'Growth Factors'!$K$12)))</f>
        <v>0.12354040091572198</v>
      </c>
      <c r="L644" s="23">
        <f>IF(G644="Mix",'Growth Factors'!$O$12,(IF(G644="Oil",'Growth Factors'!$F$12,'Growth Factors'!$L$12)))</f>
        <v>0.23183776999580308</v>
      </c>
      <c r="M644" s="23">
        <f>IF(G644="Mix",'Growth Factors'!$P$12,(IF(G644="Oil",'Growth Factors'!$G$12,'Growth Factors'!$M$12)))</f>
        <v>2.7241294693957304E-2</v>
      </c>
      <c r="N644" s="24" t="str">
        <f>VLOOKUP(A644,'Part 50 Counties'!$A$2:$B$34,2)</f>
        <v>No</v>
      </c>
      <c r="O644" s="25">
        <f>(IF(N644="No",0,(IF(D644="CO2",0,(VLOOKUP(F644,'Rule Reductions'!$C$2:$E$75,2,FALSE))))))</f>
        <v>0</v>
      </c>
      <c r="P644" s="25">
        <f>(IF(N644="No",0,(IF(D644="CO2",0,(VLOOKUP(F644,'Rule Reductions'!$C$2:$E$75,3,FALSE))))))</f>
        <v>0</v>
      </c>
      <c r="Q644" s="22">
        <f t="shared" si="60"/>
        <v>0</v>
      </c>
      <c r="R644" s="22">
        <f t="shared" si="61"/>
        <v>0</v>
      </c>
      <c r="S644" s="22">
        <f t="shared" si="62"/>
        <v>0</v>
      </c>
      <c r="T644" s="22">
        <f t="shared" si="63"/>
        <v>0</v>
      </c>
      <c r="U644" s="22">
        <f t="shared" si="64"/>
        <v>0</v>
      </c>
      <c r="V644" s="22">
        <f t="shared" si="65"/>
        <v>0</v>
      </c>
    </row>
    <row r="645" spans="1:22" x14ac:dyDescent="0.25">
      <c r="A645" s="1" t="s">
        <v>62</v>
      </c>
      <c r="B645" s="1" t="s">
        <v>35</v>
      </c>
      <c r="C645" s="1" t="s">
        <v>12</v>
      </c>
      <c r="D645" s="1" t="s">
        <v>24</v>
      </c>
      <c r="E645" s="3">
        <v>0</v>
      </c>
      <c r="F645" s="1" t="s">
        <v>12</v>
      </c>
      <c r="G645" s="1" t="s">
        <v>101</v>
      </c>
      <c r="H645" s="13">
        <f>IF(G645="Mix",'Growth Factors'!$N$7,(IF(G645="Oil",'Growth Factors'!$E$7,'Growth Factors'!$K$7)))</f>
        <v>8.9570562775409979E-2</v>
      </c>
      <c r="I645" s="23">
        <f>IF(G645="Mix",'Growth Factors'!$O$7,(IF(G645="Oil",'Growth Factors'!$F$7,'Growth Factors'!$L$7)))</f>
        <v>0.14741463403243865</v>
      </c>
      <c r="J645" s="23">
        <f>IF(G645="Mix",'Growth Factors'!$P$7,(IF(G645="Oil",'Growth Factors'!$G$7,'Growth Factors'!$M$7)))</f>
        <v>-9.7846340250338504E-3</v>
      </c>
      <c r="K645" s="23">
        <f>IF(G645="Mix",'Growth Factors'!$N$12,(IF(G645="Oil",'Growth Factors'!$E$12,'Growth Factors'!$K$12)))</f>
        <v>0.12354040091572198</v>
      </c>
      <c r="L645" s="23">
        <f>IF(G645="Mix",'Growth Factors'!$O$12,(IF(G645="Oil",'Growth Factors'!$F$12,'Growth Factors'!$L$12)))</f>
        <v>0.23183776999580308</v>
      </c>
      <c r="M645" s="23">
        <f>IF(G645="Mix",'Growth Factors'!$P$12,(IF(G645="Oil",'Growth Factors'!$G$12,'Growth Factors'!$M$12)))</f>
        <v>2.7241294693957304E-2</v>
      </c>
      <c r="N645" s="24" t="str">
        <f>VLOOKUP(A645,'Part 50 Counties'!$A$2:$B$34,2)</f>
        <v>No</v>
      </c>
      <c r="O645" s="25">
        <f>(IF(N645="No",0,(IF(D645="CO2",0,(VLOOKUP(F645,'Rule Reductions'!$C$2:$E$75,2,FALSE))))))</f>
        <v>0</v>
      </c>
      <c r="P645" s="25">
        <f>(IF(N645="No",0,(IF(D645="CO2",0,(VLOOKUP(F645,'Rule Reductions'!$C$2:$E$75,3,FALSE))))))</f>
        <v>0</v>
      </c>
      <c r="Q645" s="22">
        <f t="shared" si="60"/>
        <v>0</v>
      </c>
      <c r="R645" s="22">
        <f t="shared" si="61"/>
        <v>0</v>
      </c>
      <c r="S645" s="22">
        <f t="shared" si="62"/>
        <v>0</v>
      </c>
      <c r="T645" s="22">
        <f t="shared" si="63"/>
        <v>0</v>
      </c>
      <c r="U645" s="22">
        <f t="shared" si="64"/>
        <v>0</v>
      </c>
      <c r="V645" s="22">
        <f t="shared" si="65"/>
        <v>0</v>
      </c>
    </row>
    <row r="646" spans="1:22" x14ac:dyDescent="0.25">
      <c r="A646" s="1" t="s">
        <v>68</v>
      </c>
      <c r="B646" s="1" t="s">
        <v>35</v>
      </c>
      <c r="C646" s="1" t="s">
        <v>12</v>
      </c>
      <c r="D646" s="1" t="s">
        <v>23</v>
      </c>
      <c r="E646" s="2">
        <v>120.567429365349</v>
      </c>
      <c r="F646" s="1" t="s">
        <v>12</v>
      </c>
      <c r="G646" s="1" t="s">
        <v>101</v>
      </c>
      <c r="H646" s="13">
        <f>IF(G646="Mix",'Growth Factors'!$N$7,(IF(G646="Oil",'Growth Factors'!$E$7,'Growth Factors'!$K$7)))</f>
        <v>8.9570562775409979E-2</v>
      </c>
      <c r="I646" s="23">
        <f>IF(G646="Mix",'Growth Factors'!$O$7,(IF(G646="Oil",'Growth Factors'!$F$7,'Growth Factors'!$L$7)))</f>
        <v>0.14741463403243865</v>
      </c>
      <c r="J646" s="23">
        <f>IF(G646="Mix",'Growth Factors'!$P$7,(IF(G646="Oil",'Growth Factors'!$G$7,'Growth Factors'!$M$7)))</f>
        <v>-9.7846340250338504E-3</v>
      </c>
      <c r="K646" s="23">
        <f>IF(G646="Mix",'Growth Factors'!$N$12,(IF(G646="Oil",'Growth Factors'!$E$12,'Growth Factors'!$K$12)))</f>
        <v>0.12354040091572198</v>
      </c>
      <c r="L646" s="23">
        <f>IF(G646="Mix",'Growth Factors'!$O$12,(IF(G646="Oil",'Growth Factors'!$F$12,'Growth Factors'!$L$12)))</f>
        <v>0.23183776999580308</v>
      </c>
      <c r="M646" s="23">
        <f>IF(G646="Mix",'Growth Factors'!$P$12,(IF(G646="Oil",'Growth Factors'!$G$12,'Growth Factors'!$M$12)))</f>
        <v>2.7241294693957304E-2</v>
      </c>
      <c r="N646" s="24" t="str">
        <f>VLOOKUP(A646,'Part 50 Counties'!$A$2:$B$34,2)</f>
        <v>Yes</v>
      </c>
      <c r="O646" s="25">
        <f>(IF(N646="No",0,(IF(D646="CO2",0,(VLOOKUP(F646,'Rule Reductions'!$C$2:$E$75,2,FALSE))))))</f>
        <v>0</v>
      </c>
      <c r="P646" s="25">
        <f>(IF(N646="No",0,(IF(D646="CO2",0,(VLOOKUP(F646,'Rule Reductions'!$C$2:$E$75,3,FALSE))))))</f>
        <v>0</v>
      </c>
      <c r="Q646" s="22">
        <f t="shared" si="60"/>
        <v>131.36672186598781</v>
      </c>
      <c r="R646" s="22">
        <f t="shared" si="61"/>
        <v>138.34083284147383</v>
      </c>
      <c r="S646" s="22">
        <f t="shared" si="62"/>
        <v>119.38772119366995</v>
      </c>
      <c r="T646" s="22">
        <f t="shared" si="63"/>
        <v>135.46237792652221</v>
      </c>
      <c r="U646" s="22">
        <f t="shared" si="64"/>
        <v>148.51951332353804</v>
      </c>
      <c r="V646" s="22">
        <f t="shared" si="65"/>
        <v>123.85184223918336</v>
      </c>
    </row>
    <row r="647" spans="1:22" x14ac:dyDescent="0.25">
      <c r="A647" s="1" t="s">
        <v>68</v>
      </c>
      <c r="B647" s="1" t="s">
        <v>35</v>
      </c>
      <c r="C647" s="1" t="s">
        <v>12</v>
      </c>
      <c r="D647" s="1" t="s">
        <v>24</v>
      </c>
      <c r="E647" s="6">
        <v>3.4771625863939399</v>
      </c>
      <c r="F647" s="1" t="s">
        <v>12</v>
      </c>
      <c r="G647" s="1" t="s">
        <v>101</v>
      </c>
      <c r="H647" s="13">
        <f>IF(G647="Mix",'Growth Factors'!$N$7,(IF(G647="Oil",'Growth Factors'!$E$7,'Growth Factors'!$K$7)))</f>
        <v>8.9570562775409979E-2</v>
      </c>
      <c r="I647" s="23">
        <f>IF(G647="Mix",'Growth Factors'!$O$7,(IF(G647="Oil",'Growth Factors'!$F$7,'Growth Factors'!$L$7)))</f>
        <v>0.14741463403243865</v>
      </c>
      <c r="J647" s="23">
        <f>IF(G647="Mix",'Growth Factors'!$P$7,(IF(G647="Oil",'Growth Factors'!$G$7,'Growth Factors'!$M$7)))</f>
        <v>-9.7846340250338504E-3</v>
      </c>
      <c r="K647" s="23">
        <f>IF(G647="Mix",'Growth Factors'!$N$12,(IF(G647="Oil",'Growth Factors'!$E$12,'Growth Factors'!$K$12)))</f>
        <v>0.12354040091572198</v>
      </c>
      <c r="L647" s="23">
        <f>IF(G647="Mix",'Growth Factors'!$O$12,(IF(G647="Oil",'Growth Factors'!$F$12,'Growth Factors'!$L$12)))</f>
        <v>0.23183776999580308</v>
      </c>
      <c r="M647" s="23">
        <f>IF(G647="Mix",'Growth Factors'!$P$12,(IF(G647="Oil",'Growth Factors'!$G$12,'Growth Factors'!$M$12)))</f>
        <v>2.7241294693957304E-2</v>
      </c>
      <c r="N647" s="24" t="str">
        <f>VLOOKUP(A647,'Part 50 Counties'!$A$2:$B$34,2)</f>
        <v>Yes</v>
      </c>
      <c r="O647" s="25">
        <f>(IF(N647="No",0,(IF(D647="CO2",0,(VLOOKUP(F647,'Rule Reductions'!$C$2:$E$75,2,FALSE))))))</f>
        <v>0</v>
      </c>
      <c r="P647" s="25">
        <f>(IF(N647="No",0,(IF(D647="CO2",0,(VLOOKUP(F647,'Rule Reductions'!$C$2:$E$75,3,FALSE))))))</f>
        <v>0</v>
      </c>
      <c r="Q647" s="22">
        <f t="shared" si="60"/>
        <v>3.7886139961188454</v>
      </c>
      <c r="R647" s="22">
        <f t="shared" si="61"/>
        <v>3.9897472365384905</v>
      </c>
      <c r="S647" s="22">
        <f t="shared" si="62"/>
        <v>3.4431398230405352</v>
      </c>
      <c r="T647" s="22">
        <f t="shared" si="63"/>
        <v>3.906732646366196</v>
      </c>
      <c r="U647" s="22">
        <f t="shared" si="64"/>
        <v>4.2833002063363503</v>
      </c>
      <c r="V647" s="22">
        <f t="shared" si="65"/>
        <v>3.5718849971086999</v>
      </c>
    </row>
    <row r="648" spans="1:22" x14ac:dyDescent="0.25">
      <c r="A648" s="1" t="s">
        <v>40</v>
      </c>
      <c r="B648" s="1" t="s">
        <v>16</v>
      </c>
      <c r="C648" s="1" t="s">
        <v>12</v>
      </c>
      <c r="D648" s="1" t="s">
        <v>23</v>
      </c>
      <c r="E648" s="2">
        <v>77.960207362746303</v>
      </c>
      <c r="F648" s="1" t="s">
        <v>12</v>
      </c>
      <c r="G648" s="1" t="s">
        <v>101</v>
      </c>
      <c r="H648" s="13">
        <f>IF(G648="Mix",'Growth Factors'!$N$7,(IF(G648="Oil",'Growth Factors'!$E$7,'Growth Factors'!$K$7)))</f>
        <v>8.9570562775409979E-2</v>
      </c>
      <c r="I648" s="23">
        <f>IF(G648="Mix",'Growth Factors'!$O$7,(IF(G648="Oil",'Growth Factors'!$F$7,'Growth Factors'!$L$7)))</f>
        <v>0.14741463403243865</v>
      </c>
      <c r="J648" s="23">
        <f>IF(G648="Mix",'Growth Factors'!$P$7,(IF(G648="Oil",'Growth Factors'!$G$7,'Growth Factors'!$M$7)))</f>
        <v>-9.7846340250338504E-3</v>
      </c>
      <c r="K648" s="23">
        <f>IF(G648="Mix",'Growth Factors'!$N$12,(IF(G648="Oil",'Growth Factors'!$E$12,'Growth Factors'!$K$12)))</f>
        <v>0.12354040091572198</v>
      </c>
      <c r="L648" s="23">
        <f>IF(G648="Mix",'Growth Factors'!$O$12,(IF(G648="Oil",'Growth Factors'!$F$12,'Growth Factors'!$L$12)))</f>
        <v>0.23183776999580308</v>
      </c>
      <c r="M648" s="23">
        <f>IF(G648="Mix",'Growth Factors'!$P$12,(IF(G648="Oil",'Growth Factors'!$G$12,'Growth Factors'!$M$12)))</f>
        <v>2.7241294693957304E-2</v>
      </c>
      <c r="N648" s="24" t="str">
        <f>VLOOKUP(A648,'Part 50 Counties'!$A$2:$B$34,2)</f>
        <v>Yes</v>
      </c>
      <c r="O648" s="25">
        <f>(IF(N648="No",0,(IF(D648="CO2",0,(VLOOKUP(F648,'Rule Reductions'!$C$2:$E$75,2,FALSE))))))</f>
        <v>0</v>
      </c>
      <c r="P648" s="25">
        <f>(IF(N648="No",0,(IF(D648="CO2",0,(VLOOKUP(F648,'Rule Reductions'!$C$2:$E$75,3,FALSE))))))</f>
        <v>0</v>
      </c>
      <c r="Q648" s="22">
        <f t="shared" si="60"/>
        <v>84.943147010315144</v>
      </c>
      <c r="R648" s="22">
        <f t="shared" si="61"/>
        <v>89.452682800218582</v>
      </c>
      <c r="S648" s="22">
        <f t="shared" si="62"/>
        <v>77.197395265186088</v>
      </c>
      <c r="T648" s="22">
        <f t="shared" si="63"/>
        <v>87.591442635812797</v>
      </c>
      <c r="U648" s="22">
        <f t="shared" si="64"/>
        <v>96.034327986135807</v>
      </c>
      <c r="V648" s="22">
        <f t="shared" si="65"/>
        <v>80.08394434591689</v>
      </c>
    </row>
    <row r="649" spans="1:22" x14ac:dyDescent="0.25">
      <c r="A649" s="1" t="s">
        <v>40</v>
      </c>
      <c r="B649" s="1" t="s">
        <v>16</v>
      </c>
      <c r="C649" s="1" t="s">
        <v>12</v>
      </c>
      <c r="D649" s="1" t="s">
        <v>24</v>
      </c>
      <c r="E649" s="6">
        <v>2.7300538807364099</v>
      </c>
      <c r="F649" s="1" t="s">
        <v>12</v>
      </c>
      <c r="G649" s="1" t="s">
        <v>101</v>
      </c>
      <c r="H649" s="13">
        <f>IF(G649="Mix",'Growth Factors'!$N$7,(IF(G649="Oil",'Growth Factors'!$E$7,'Growth Factors'!$K$7)))</f>
        <v>8.9570562775409979E-2</v>
      </c>
      <c r="I649" s="23">
        <f>IF(G649="Mix",'Growth Factors'!$O$7,(IF(G649="Oil",'Growth Factors'!$F$7,'Growth Factors'!$L$7)))</f>
        <v>0.14741463403243865</v>
      </c>
      <c r="J649" s="23">
        <f>IF(G649="Mix",'Growth Factors'!$P$7,(IF(G649="Oil",'Growth Factors'!$G$7,'Growth Factors'!$M$7)))</f>
        <v>-9.7846340250338504E-3</v>
      </c>
      <c r="K649" s="23">
        <f>IF(G649="Mix",'Growth Factors'!$N$12,(IF(G649="Oil",'Growth Factors'!$E$12,'Growth Factors'!$K$12)))</f>
        <v>0.12354040091572198</v>
      </c>
      <c r="L649" s="23">
        <f>IF(G649="Mix",'Growth Factors'!$O$12,(IF(G649="Oil",'Growth Factors'!$F$12,'Growth Factors'!$L$12)))</f>
        <v>0.23183776999580308</v>
      </c>
      <c r="M649" s="23">
        <f>IF(G649="Mix",'Growth Factors'!$P$12,(IF(G649="Oil",'Growth Factors'!$G$12,'Growth Factors'!$M$12)))</f>
        <v>2.7241294693957304E-2</v>
      </c>
      <c r="N649" s="24" t="str">
        <f>VLOOKUP(A649,'Part 50 Counties'!$A$2:$B$34,2)</f>
        <v>Yes</v>
      </c>
      <c r="O649" s="25">
        <f>(IF(N649="No",0,(IF(D649="CO2",0,(VLOOKUP(F649,'Rule Reductions'!$C$2:$E$75,2,FALSE))))))</f>
        <v>0</v>
      </c>
      <c r="P649" s="25">
        <f>(IF(N649="No",0,(IF(D649="CO2",0,(VLOOKUP(F649,'Rule Reductions'!$C$2:$E$75,3,FALSE))))))</f>
        <v>0</v>
      </c>
      <c r="Q649" s="22">
        <f t="shared" si="60"/>
        <v>2.9745863432411621</v>
      </c>
      <c r="R649" s="22">
        <f t="shared" si="61"/>
        <v>3.132503774454007</v>
      </c>
      <c r="S649" s="22">
        <f t="shared" si="62"/>
        <v>2.7033413026447808</v>
      </c>
      <c r="T649" s="22">
        <f t="shared" si="63"/>
        <v>3.0673258316841086</v>
      </c>
      <c r="U649" s="22">
        <f t="shared" si="64"/>
        <v>3.3629834844147277</v>
      </c>
      <c r="V649" s="22">
        <f t="shared" si="65"/>
        <v>2.804424083031932</v>
      </c>
    </row>
    <row r="650" spans="1:22" x14ac:dyDescent="0.25">
      <c r="A650" s="1" t="s">
        <v>40</v>
      </c>
      <c r="B650" s="1" t="s">
        <v>35</v>
      </c>
      <c r="C650" s="1" t="s">
        <v>12</v>
      </c>
      <c r="D650" s="1" t="s">
        <v>23</v>
      </c>
      <c r="E650" s="2">
        <v>416.97852705411498</v>
      </c>
      <c r="F650" s="1" t="s">
        <v>12</v>
      </c>
      <c r="G650" s="1" t="s">
        <v>101</v>
      </c>
      <c r="H650" s="13">
        <f>IF(G650="Mix",'Growth Factors'!$N$7,(IF(G650="Oil",'Growth Factors'!$E$7,'Growth Factors'!$K$7)))</f>
        <v>8.9570562775409979E-2</v>
      </c>
      <c r="I650" s="23">
        <f>IF(G650="Mix",'Growth Factors'!$O$7,(IF(G650="Oil",'Growth Factors'!$F$7,'Growth Factors'!$L$7)))</f>
        <v>0.14741463403243865</v>
      </c>
      <c r="J650" s="23">
        <f>IF(G650="Mix",'Growth Factors'!$P$7,(IF(G650="Oil",'Growth Factors'!$G$7,'Growth Factors'!$M$7)))</f>
        <v>-9.7846340250338504E-3</v>
      </c>
      <c r="K650" s="23">
        <f>IF(G650="Mix",'Growth Factors'!$N$12,(IF(G650="Oil",'Growth Factors'!$E$12,'Growth Factors'!$K$12)))</f>
        <v>0.12354040091572198</v>
      </c>
      <c r="L650" s="23">
        <f>IF(G650="Mix",'Growth Factors'!$O$12,(IF(G650="Oil",'Growth Factors'!$F$12,'Growth Factors'!$L$12)))</f>
        <v>0.23183776999580308</v>
      </c>
      <c r="M650" s="23">
        <f>IF(G650="Mix",'Growth Factors'!$P$12,(IF(G650="Oil",'Growth Factors'!$G$12,'Growth Factors'!$M$12)))</f>
        <v>2.7241294693957304E-2</v>
      </c>
      <c r="N650" s="24" t="str">
        <f>VLOOKUP(A650,'Part 50 Counties'!$A$2:$B$34,2)</f>
        <v>Yes</v>
      </c>
      <c r="O650" s="25">
        <f>(IF(N650="No",0,(IF(D650="CO2",0,(VLOOKUP(F650,'Rule Reductions'!$C$2:$E$75,2,FALSE))))))</f>
        <v>0</v>
      </c>
      <c r="P650" s="25">
        <f>(IF(N650="No",0,(IF(D650="CO2",0,(VLOOKUP(F650,'Rule Reductions'!$C$2:$E$75,3,FALSE))))))</f>
        <v>0</v>
      </c>
      <c r="Q650" s="22">
        <f t="shared" si="60"/>
        <v>454.3275283876136</v>
      </c>
      <c r="R650" s="22">
        <f t="shared" si="61"/>
        <v>478.44726401918268</v>
      </c>
      <c r="S650" s="22">
        <f t="shared" si="62"/>
        <v>412.89854477059282</v>
      </c>
      <c r="T650" s="22">
        <f t="shared" si="63"/>
        <v>468.49222145962756</v>
      </c>
      <c r="U650" s="22">
        <f t="shared" si="64"/>
        <v>513.64989890247568</v>
      </c>
      <c r="V650" s="22">
        <f t="shared" si="65"/>
        <v>428.3375619906484</v>
      </c>
    </row>
    <row r="651" spans="1:22" x14ac:dyDescent="0.25">
      <c r="A651" s="1" t="s">
        <v>40</v>
      </c>
      <c r="B651" s="1" t="s">
        <v>35</v>
      </c>
      <c r="C651" s="1" t="s">
        <v>12</v>
      </c>
      <c r="D651" s="1" t="s">
        <v>24</v>
      </c>
      <c r="E651" s="2">
        <v>12.025653538723599</v>
      </c>
      <c r="F651" s="1" t="s">
        <v>12</v>
      </c>
      <c r="G651" s="1" t="s">
        <v>101</v>
      </c>
      <c r="H651" s="13">
        <f>IF(G651="Mix",'Growth Factors'!$N$7,(IF(G651="Oil",'Growth Factors'!$E$7,'Growth Factors'!$K$7)))</f>
        <v>8.9570562775409979E-2</v>
      </c>
      <c r="I651" s="23">
        <f>IF(G651="Mix",'Growth Factors'!$O$7,(IF(G651="Oil",'Growth Factors'!$F$7,'Growth Factors'!$L$7)))</f>
        <v>0.14741463403243865</v>
      </c>
      <c r="J651" s="23">
        <f>IF(G651="Mix",'Growth Factors'!$P$7,(IF(G651="Oil",'Growth Factors'!$G$7,'Growth Factors'!$M$7)))</f>
        <v>-9.7846340250338504E-3</v>
      </c>
      <c r="K651" s="23">
        <f>IF(G651="Mix",'Growth Factors'!$N$12,(IF(G651="Oil",'Growth Factors'!$E$12,'Growth Factors'!$K$12)))</f>
        <v>0.12354040091572198</v>
      </c>
      <c r="L651" s="23">
        <f>IF(G651="Mix",'Growth Factors'!$O$12,(IF(G651="Oil",'Growth Factors'!$F$12,'Growth Factors'!$L$12)))</f>
        <v>0.23183776999580308</v>
      </c>
      <c r="M651" s="23">
        <f>IF(G651="Mix",'Growth Factors'!$P$12,(IF(G651="Oil",'Growth Factors'!$G$12,'Growth Factors'!$M$12)))</f>
        <v>2.7241294693957304E-2</v>
      </c>
      <c r="N651" s="24" t="str">
        <f>VLOOKUP(A651,'Part 50 Counties'!$A$2:$B$34,2)</f>
        <v>Yes</v>
      </c>
      <c r="O651" s="25">
        <f>(IF(N651="No",0,(IF(D651="CO2",0,(VLOOKUP(F651,'Rule Reductions'!$C$2:$E$75,2,FALSE))))))</f>
        <v>0</v>
      </c>
      <c r="P651" s="25">
        <f>(IF(N651="No",0,(IF(D651="CO2",0,(VLOOKUP(F651,'Rule Reductions'!$C$2:$E$75,3,FALSE))))))</f>
        <v>0</v>
      </c>
      <c r="Q651" s="22">
        <f t="shared" si="60"/>
        <v>13.102798093929172</v>
      </c>
      <c r="R651" s="22">
        <f t="shared" si="61"/>
        <v>13.79841085413544</v>
      </c>
      <c r="S651" s="22">
        <f t="shared" si="62"/>
        <v>11.907986919935336</v>
      </c>
      <c r="T651" s="22">
        <f t="shared" si="63"/>
        <v>13.511307598171083</v>
      </c>
      <c r="U651" s="22">
        <f t="shared" si="64"/>
        <v>14.813654237883418</v>
      </c>
      <c r="V651" s="22">
        <f t="shared" si="65"/>
        <v>12.3532479106594</v>
      </c>
    </row>
    <row r="652" spans="1:22" x14ac:dyDescent="0.25">
      <c r="A652" s="1" t="s">
        <v>65</v>
      </c>
      <c r="B652" s="1" t="s">
        <v>35</v>
      </c>
      <c r="C652" s="1" t="s">
        <v>12</v>
      </c>
      <c r="D652" s="1" t="s">
        <v>23</v>
      </c>
      <c r="E652" s="2">
        <v>81.955376677115495</v>
      </c>
      <c r="F652" s="1" t="s">
        <v>12</v>
      </c>
      <c r="G652" s="1" t="s">
        <v>101</v>
      </c>
      <c r="H652" s="13">
        <f>IF(G652="Mix",'Growth Factors'!$N$7,(IF(G652="Oil",'Growth Factors'!$E$7,'Growth Factors'!$K$7)))</f>
        <v>8.9570562775409979E-2</v>
      </c>
      <c r="I652" s="23">
        <f>IF(G652="Mix",'Growth Factors'!$O$7,(IF(G652="Oil",'Growth Factors'!$F$7,'Growth Factors'!$L$7)))</f>
        <v>0.14741463403243865</v>
      </c>
      <c r="J652" s="23">
        <f>IF(G652="Mix",'Growth Factors'!$P$7,(IF(G652="Oil",'Growth Factors'!$G$7,'Growth Factors'!$M$7)))</f>
        <v>-9.7846340250338504E-3</v>
      </c>
      <c r="K652" s="23">
        <f>IF(G652="Mix",'Growth Factors'!$N$12,(IF(G652="Oil",'Growth Factors'!$E$12,'Growth Factors'!$K$12)))</f>
        <v>0.12354040091572198</v>
      </c>
      <c r="L652" s="23">
        <f>IF(G652="Mix",'Growth Factors'!$O$12,(IF(G652="Oil",'Growth Factors'!$F$12,'Growth Factors'!$L$12)))</f>
        <v>0.23183776999580308</v>
      </c>
      <c r="M652" s="23">
        <f>IF(G652="Mix",'Growth Factors'!$P$12,(IF(G652="Oil",'Growth Factors'!$G$12,'Growth Factors'!$M$12)))</f>
        <v>2.7241294693957304E-2</v>
      </c>
      <c r="N652" s="24" t="str">
        <f>VLOOKUP(A652,'Part 50 Counties'!$A$2:$B$34,2)</f>
        <v>No</v>
      </c>
      <c r="O652" s="25">
        <f>(IF(N652="No",0,(IF(D652="CO2",0,(VLOOKUP(F652,'Rule Reductions'!$C$2:$E$75,2,FALSE))))))</f>
        <v>0</v>
      </c>
      <c r="P652" s="25">
        <f>(IF(N652="No",0,(IF(D652="CO2",0,(VLOOKUP(F652,'Rule Reductions'!$C$2:$E$75,3,FALSE))))))</f>
        <v>0</v>
      </c>
      <c r="Q652" s="22">
        <f t="shared" si="60"/>
        <v>89.296165888555436</v>
      </c>
      <c r="R652" s="22">
        <f t="shared" si="61"/>
        <v>94.036798536963133</v>
      </c>
      <c r="S652" s="22">
        <f t="shared" si="62"/>
        <v>81.153473309946122</v>
      </c>
      <c r="T652" s="22">
        <f t="shared" si="63"/>
        <v>92.080176769005348</v>
      </c>
      <c r="U652" s="22">
        <f t="shared" si="64"/>
        <v>100.95572844510401</v>
      </c>
      <c r="V652" s="22">
        <f t="shared" si="65"/>
        <v>84.187947244931081</v>
      </c>
    </row>
    <row r="653" spans="1:22" x14ac:dyDescent="0.25">
      <c r="A653" s="1" t="s">
        <v>65</v>
      </c>
      <c r="B653" s="1" t="s">
        <v>35</v>
      </c>
      <c r="C653" s="1" t="s">
        <v>12</v>
      </c>
      <c r="D653" s="1" t="s">
        <v>24</v>
      </c>
      <c r="E653" s="6">
        <v>2.3635916518710198</v>
      </c>
      <c r="F653" s="1" t="s">
        <v>12</v>
      </c>
      <c r="G653" s="1" t="s">
        <v>101</v>
      </c>
      <c r="H653" s="13">
        <f>IF(G653="Mix",'Growth Factors'!$N$7,(IF(G653="Oil",'Growth Factors'!$E$7,'Growth Factors'!$K$7)))</f>
        <v>8.9570562775409979E-2</v>
      </c>
      <c r="I653" s="23">
        <f>IF(G653="Mix",'Growth Factors'!$O$7,(IF(G653="Oil",'Growth Factors'!$F$7,'Growth Factors'!$L$7)))</f>
        <v>0.14741463403243865</v>
      </c>
      <c r="J653" s="23">
        <f>IF(G653="Mix",'Growth Factors'!$P$7,(IF(G653="Oil",'Growth Factors'!$G$7,'Growth Factors'!$M$7)))</f>
        <v>-9.7846340250338504E-3</v>
      </c>
      <c r="K653" s="23">
        <f>IF(G653="Mix",'Growth Factors'!$N$12,(IF(G653="Oil",'Growth Factors'!$E$12,'Growth Factors'!$K$12)))</f>
        <v>0.12354040091572198</v>
      </c>
      <c r="L653" s="23">
        <f>IF(G653="Mix",'Growth Factors'!$O$12,(IF(G653="Oil",'Growth Factors'!$F$12,'Growth Factors'!$L$12)))</f>
        <v>0.23183776999580308</v>
      </c>
      <c r="M653" s="23">
        <f>IF(G653="Mix",'Growth Factors'!$P$12,(IF(G653="Oil",'Growth Factors'!$G$12,'Growth Factors'!$M$12)))</f>
        <v>2.7241294693957304E-2</v>
      </c>
      <c r="N653" s="24" t="str">
        <f>VLOOKUP(A653,'Part 50 Counties'!$A$2:$B$34,2)</f>
        <v>No</v>
      </c>
      <c r="O653" s="25">
        <f>(IF(N653="No",0,(IF(D653="CO2",0,(VLOOKUP(F653,'Rule Reductions'!$C$2:$E$75,2,FALSE))))))</f>
        <v>0</v>
      </c>
      <c r="P653" s="25">
        <f>(IF(N653="No",0,(IF(D653="CO2",0,(VLOOKUP(F653,'Rule Reductions'!$C$2:$E$75,3,FALSE))))))</f>
        <v>0</v>
      </c>
      <c r="Q653" s="22">
        <f t="shared" si="60"/>
        <v>2.575299886300368</v>
      </c>
      <c r="R653" s="22">
        <f t="shared" si="61"/>
        <v>2.7120196502337133</v>
      </c>
      <c r="S653" s="22">
        <f t="shared" si="62"/>
        <v>2.3404647725728367</v>
      </c>
      <c r="T653" s="22">
        <f t="shared" si="63"/>
        <v>2.6555907121442193</v>
      </c>
      <c r="U653" s="22">
        <f t="shared" si="64"/>
        <v>2.911561469621494</v>
      </c>
      <c r="V653" s="22">
        <f t="shared" si="65"/>
        <v>2.4279789485958156</v>
      </c>
    </row>
    <row r="654" spans="1:22" x14ac:dyDescent="0.25">
      <c r="A654" s="1" t="s">
        <v>52</v>
      </c>
      <c r="B654" s="1" t="s">
        <v>35</v>
      </c>
      <c r="C654" s="1" t="s">
        <v>12</v>
      </c>
      <c r="D654" s="1" t="s">
        <v>23</v>
      </c>
      <c r="E654" s="3">
        <v>0</v>
      </c>
      <c r="F654" s="1" t="s">
        <v>12</v>
      </c>
      <c r="G654" s="1" t="s">
        <v>101</v>
      </c>
      <c r="H654" s="13">
        <f>IF(G654="Mix",'Growth Factors'!$N$7,(IF(G654="Oil",'Growth Factors'!$E$7,'Growth Factors'!$K$7)))</f>
        <v>8.9570562775409979E-2</v>
      </c>
      <c r="I654" s="23">
        <f>IF(G654="Mix",'Growth Factors'!$O$7,(IF(G654="Oil",'Growth Factors'!$F$7,'Growth Factors'!$L$7)))</f>
        <v>0.14741463403243865</v>
      </c>
      <c r="J654" s="23">
        <f>IF(G654="Mix",'Growth Factors'!$P$7,(IF(G654="Oil",'Growth Factors'!$G$7,'Growth Factors'!$M$7)))</f>
        <v>-9.7846340250338504E-3</v>
      </c>
      <c r="K654" s="23">
        <f>IF(G654="Mix",'Growth Factors'!$N$12,(IF(G654="Oil",'Growth Factors'!$E$12,'Growth Factors'!$K$12)))</f>
        <v>0.12354040091572198</v>
      </c>
      <c r="L654" s="23">
        <f>IF(G654="Mix",'Growth Factors'!$O$12,(IF(G654="Oil",'Growth Factors'!$F$12,'Growth Factors'!$L$12)))</f>
        <v>0.23183776999580308</v>
      </c>
      <c r="M654" s="23">
        <f>IF(G654="Mix",'Growth Factors'!$P$12,(IF(G654="Oil",'Growth Factors'!$G$12,'Growth Factors'!$M$12)))</f>
        <v>2.7241294693957304E-2</v>
      </c>
      <c r="N654" s="24" t="str">
        <f>VLOOKUP(A654,'Part 50 Counties'!$A$2:$B$34,2)</f>
        <v>No</v>
      </c>
      <c r="O654" s="25">
        <f>(IF(N654="No",0,(IF(D654="CO2",0,(VLOOKUP(F654,'Rule Reductions'!$C$2:$E$75,2,FALSE))))))</f>
        <v>0</v>
      </c>
      <c r="P654" s="25">
        <f>(IF(N654="No",0,(IF(D654="CO2",0,(VLOOKUP(F654,'Rule Reductions'!$C$2:$E$75,3,FALSE))))))</f>
        <v>0</v>
      </c>
      <c r="Q654" s="22">
        <f t="shared" si="60"/>
        <v>0</v>
      </c>
      <c r="R654" s="22">
        <f t="shared" si="61"/>
        <v>0</v>
      </c>
      <c r="S654" s="22">
        <f t="shared" si="62"/>
        <v>0</v>
      </c>
      <c r="T654" s="22">
        <f t="shared" si="63"/>
        <v>0</v>
      </c>
      <c r="U654" s="22">
        <f t="shared" si="64"/>
        <v>0</v>
      </c>
      <c r="V654" s="22">
        <f t="shared" si="65"/>
        <v>0</v>
      </c>
    </row>
    <row r="655" spans="1:22" x14ac:dyDescent="0.25">
      <c r="A655" s="1" t="s">
        <v>52</v>
      </c>
      <c r="B655" s="1" t="s">
        <v>35</v>
      </c>
      <c r="C655" s="1" t="s">
        <v>12</v>
      </c>
      <c r="D655" s="1" t="s">
        <v>24</v>
      </c>
      <c r="E655" s="3">
        <v>0</v>
      </c>
      <c r="F655" s="1" t="s">
        <v>12</v>
      </c>
      <c r="G655" s="1" t="s">
        <v>101</v>
      </c>
      <c r="H655" s="13">
        <f>IF(G655="Mix",'Growth Factors'!$N$7,(IF(G655="Oil",'Growth Factors'!$E$7,'Growth Factors'!$K$7)))</f>
        <v>8.9570562775409979E-2</v>
      </c>
      <c r="I655" s="23">
        <f>IF(G655="Mix",'Growth Factors'!$O$7,(IF(G655="Oil",'Growth Factors'!$F$7,'Growth Factors'!$L$7)))</f>
        <v>0.14741463403243865</v>
      </c>
      <c r="J655" s="23">
        <f>IF(G655="Mix",'Growth Factors'!$P$7,(IF(G655="Oil",'Growth Factors'!$G$7,'Growth Factors'!$M$7)))</f>
        <v>-9.7846340250338504E-3</v>
      </c>
      <c r="K655" s="23">
        <f>IF(G655="Mix",'Growth Factors'!$N$12,(IF(G655="Oil",'Growth Factors'!$E$12,'Growth Factors'!$K$12)))</f>
        <v>0.12354040091572198</v>
      </c>
      <c r="L655" s="23">
        <f>IF(G655="Mix",'Growth Factors'!$O$12,(IF(G655="Oil",'Growth Factors'!$F$12,'Growth Factors'!$L$12)))</f>
        <v>0.23183776999580308</v>
      </c>
      <c r="M655" s="23">
        <f>IF(G655="Mix",'Growth Factors'!$P$12,(IF(G655="Oil",'Growth Factors'!$G$12,'Growth Factors'!$M$12)))</f>
        <v>2.7241294693957304E-2</v>
      </c>
      <c r="N655" s="24" t="str">
        <f>VLOOKUP(A655,'Part 50 Counties'!$A$2:$B$34,2)</f>
        <v>No</v>
      </c>
      <c r="O655" s="25">
        <f>(IF(N655="No",0,(IF(D655="CO2",0,(VLOOKUP(F655,'Rule Reductions'!$C$2:$E$75,2,FALSE))))))</f>
        <v>0</v>
      </c>
      <c r="P655" s="25">
        <f>(IF(N655="No",0,(IF(D655="CO2",0,(VLOOKUP(F655,'Rule Reductions'!$C$2:$E$75,3,FALSE))))))</f>
        <v>0</v>
      </c>
      <c r="Q655" s="22">
        <f t="shared" si="60"/>
        <v>0</v>
      </c>
      <c r="R655" s="22">
        <f t="shared" si="61"/>
        <v>0</v>
      </c>
      <c r="S655" s="22">
        <f t="shared" si="62"/>
        <v>0</v>
      </c>
      <c r="T655" s="22">
        <f t="shared" si="63"/>
        <v>0</v>
      </c>
      <c r="U655" s="22">
        <f t="shared" si="64"/>
        <v>0</v>
      </c>
      <c r="V655" s="22">
        <f t="shared" si="65"/>
        <v>0</v>
      </c>
    </row>
    <row r="656" spans="1:22" x14ac:dyDescent="0.25">
      <c r="A656" s="1" t="s">
        <v>47</v>
      </c>
      <c r="B656" s="1" t="s">
        <v>35</v>
      </c>
      <c r="C656" s="1" t="s">
        <v>12</v>
      </c>
      <c r="D656" s="1" t="s">
        <v>23</v>
      </c>
      <c r="E656" s="3">
        <v>0</v>
      </c>
      <c r="F656" s="1" t="s">
        <v>12</v>
      </c>
      <c r="G656" s="1" t="s">
        <v>101</v>
      </c>
      <c r="H656" s="13">
        <f>IF(G656="Mix",'Growth Factors'!$N$7,(IF(G656="Oil",'Growth Factors'!$E$7,'Growth Factors'!$K$7)))</f>
        <v>8.9570562775409979E-2</v>
      </c>
      <c r="I656" s="23">
        <f>IF(G656="Mix",'Growth Factors'!$O$7,(IF(G656="Oil",'Growth Factors'!$F$7,'Growth Factors'!$L$7)))</f>
        <v>0.14741463403243865</v>
      </c>
      <c r="J656" s="23">
        <f>IF(G656="Mix",'Growth Factors'!$P$7,(IF(G656="Oil",'Growth Factors'!$G$7,'Growth Factors'!$M$7)))</f>
        <v>-9.7846340250338504E-3</v>
      </c>
      <c r="K656" s="23">
        <f>IF(G656="Mix",'Growth Factors'!$N$12,(IF(G656="Oil",'Growth Factors'!$E$12,'Growth Factors'!$K$12)))</f>
        <v>0.12354040091572198</v>
      </c>
      <c r="L656" s="23">
        <f>IF(G656="Mix",'Growth Factors'!$O$12,(IF(G656="Oil",'Growth Factors'!$F$12,'Growth Factors'!$L$12)))</f>
        <v>0.23183776999580308</v>
      </c>
      <c r="M656" s="23">
        <f>IF(G656="Mix",'Growth Factors'!$P$12,(IF(G656="Oil",'Growth Factors'!$G$12,'Growth Factors'!$M$12)))</f>
        <v>2.7241294693957304E-2</v>
      </c>
      <c r="N656" s="24" t="str">
        <f>VLOOKUP(A656,'Part 50 Counties'!$A$2:$B$34,2)</f>
        <v>No</v>
      </c>
      <c r="O656" s="25">
        <f>(IF(N656="No",0,(IF(D656="CO2",0,(VLOOKUP(F656,'Rule Reductions'!$C$2:$E$75,2,FALSE))))))</f>
        <v>0</v>
      </c>
      <c r="P656" s="25">
        <f>(IF(N656="No",0,(IF(D656="CO2",0,(VLOOKUP(F656,'Rule Reductions'!$C$2:$E$75,3,FALSE))))))</f>
        <v>0</v>
      </c>
      <c r="Q656" s="22">
        <f t="shared" si="60"/>
        <v>0</v>
      </c>
      <c r="R656" s="22">
        <f t="shared" si="61"/>
        <v>0</v>
      </c>
      <c r="S656" s="22">
        <f t="shared" si="62"/>
        <v>0</v>
      </c>
      <c r="T656" s="22">
        <f t="shared" si="63"/>
        <v>0</v>
      </c>
      <c r="U656" s="22">
        <f t="shared" si="64"/>
        <v>0</v>
      </c>
      <c r="V656" s="22">
        <f t="shared" si="65"/>
        <v>0</v>
      </c>
    </row>
    <row r="657" spans="1:22" x14ac:dyDescent="0.25">
      <c r="A657" s="1" t="s">
        <v>47</v>
      </c>
      <c r="B657" s="1" t="s">
        <v>35</v>
      </c>
      <c r="C657" s="1" t="s">
        <v>12</v>
      </c>
      <c r="D657" s="1" t="s">
        <v>24</v>
      </c>
      <c r="E657" s="3">
        <v>0</v>
      </c>
      <c r="F657" s="1" t="s">
        <v>12</v>
      </c>
      <c r="G657" s="1" t="s">
        <v>101</v>
      </c>
      <c r="H657" s="13">
        <f>IF(G657="Mix",'Growth Factors'!$N$7,(IF(G657="Oil",'Growth Factors'!$E$7,'Growth Factors'!$K$7)))</f>
        <v>8.9570562775409979E-2</v>
      </c>
      <c r="I657" s="23">
        <f>IF(G657="Mix",'Growth Factors'!$O$7,(IF(G657="Oil",'Growth Factors'!$F$7,'Growth Factors'!$L$7)))</f>
        <v>0.14741463403243865</v>
      </c>
      <c r="J657" s="23">
        <f>IF(G657="Mix",'Growth Factors'!$P$7,(IF(G657="Oil",'Growth Factors'!$G$7,'Growth Factors'!$M$7)))</f>
        <v>-9.7846340250338504E-3</v>
      </c>
      <c r="K657" s="23">
        <f>IF(G657="Mix",'Growth Factors'!$N$12,(IF(G657="Oil",'Growth Factors'!$E$12,'Growth Factors'!$K$12)))</f>
        <v>0.12354040091572198</v>
      </c>
      <c r="L657" s="23">
        <f>IF(G657="Mix",'Growth Factors'!$O$12,(IF(G657="Oil",'Growth Factors'!$F$12,'Growth Factors'!$L$12)))</f>
        <v>0.23183776999580308</v>
      </c>
      <c r="M657" s="23">
        <f>IF(G657="Mix",'Growth Factors'!$P$12,(IF(G657="Oil",'Growth Factors'!$G$12,'Growth Factors'!$M$12)))</f>
        <v>2.7241294693957304E-2</v>
      </c>
      <c r="N657" s="24" t="str">
        <f>VLOOKUP(A657,'Part 50 Counties'!$A$2:$B$34,2)</f>
        <v>No</v>
      </c>
      <c r="O657" s="25">
        <f>(IF(N657="No",0,(IF(D657="CO2",0,(VLOOKUP(F657,'Rule Reductions'!$C$2:$E$75,2,FALSE))))))</f>
        <v>0</v>
      </c>
      <c r="P657" s="25">
        <f>(IF(N657="No",0,(IF(D657="CO2",0,(VLOOKUP(F657,'Rule Reductions'!$C$2:$E$75,3,FALSE))))))</f>
        <v>0</v>
      </c>
      <c r="Q657" s="22">
        <f t="shared" si="60"/>
        <v>0</v>
      </c>
      <c r="R657" s="22">
        <f t="shared" si="61"/>
        <v>0</v>
      </c>
      <c r="S657" s="22">
        <f t="shared" si="62"/>
        <v>0</v>
      </c>
      <c r="T657" s="22">
        <f t="shared" si="63"/>
        <v>0</v>
      </c>
      <c r="U657" s="22">
        <f t="shared" si="64"/>
        <v>0</v>
      </c>
      <c r="V657" s="22">
        <f t="shared" si="65"/>
        <v>0</v>
      </c>
    </row>
    <row r="658" spans="1:22" x14ac:dyDescent="0.25">
      <c r="A658" s="1" t="s">
        <v>61</v>
      </c>
      <c r="B658" s="1" t="s">
        <v>35</v>
      </c>
      <c r="C658" s="1" t="s">
        <v>12</v>
      </c>
      <c r="D658" s="1" t="s">
        <v>23</v>
      </c>
      <c r="E658" s="2">
        <v>129.85408498946799</v>
      </c>
      <c r="F658" s="1" t="s">
        <v>12</v>
      </c>
      <c r="G658" s="1" t="s">
        <v>101</v>
      </c>
      <c r="H658" s="13">
        <f>IF(G658="Mix",'Growth Factors'!$N$7,(IF(G658="Oil",'Growth Factors'!$E$7,'Growth Factors'!$K$7)))</f>
        <v>8.9570562775409979E-2</v>
      </c>
      <c r="I658" s="23">
        <f>IF(G658="Mix",'Growth Factors'!$O$7,(IF(G658="Oil",'Growth Factors'!$F$7,'Growth Factors'!$L$7)))</f>
        <v>0.14741463403243865</v>
      </c>
      <c r="J658" s="23">
        <f>IF(G658="Mix",'Growth Factors'!$P$7,(IF(G658="Oil",'Growth Factors'!$G$7,'Growth Factors'!$M$7)))</f>
        <v>-9.7846340250338504E-3</v>
      </c>
      <c r="K658" s="23">
        <f>IF(G658="Mix",'Growth Factors'!$N$12,(IF(G658="Oil",'Growth Factors'!$E$12,'Growth Factors'!$K$12)))</f>
        <v>0.12354040091572198</v>
      </c>
      <c r="L658" s="23">
        <f>IF(G658="Mix",'Growth Factors'!$O$12,(IF(G658="Oil",'Growth Factors'!$F$12,'Growth Factors'!$L$12)))</f>
        <v>0.23183776999580308</v>
      </c>
      <c r="M658" s="23">
        <f>IF(G658="Mix",'Growth Factors'!$P$12,(IF(G658="Oil",'Growth Factors'!$G$12,'Growth Factors'!$M$12)))</f>
        <v>2.7241294693957304E-2</v>
      </c>
      <c r="N658" s="24" t="str">
        <f>VLOOKUP(A658,'Part 50 Counties'!$A$2:$B$34,2)</f>
        <v>No</v>
      </c>
      <c r="O658" s="25">
        <f>(IF(N658="No",0,(IF(D658="CO2",0,(VLOOKUP(F658,'Rule Reductions'!$C$2:$E$75,2,FALSE))))))</f>
        <v>0</v>
      </c>
      <c r="P658" s="25">
        <f>(IF(N658="No",0,(IF(D658="CO2",0,(VLOOKUP(F658,'Rule Reductions'!$C$2:$E$75,3,FALSE))))))</f>
        <v>0</v>
      </c>
      <c r="Q658" s="22">
        <f t="shared" si="60"/>
        <v>141.48518846066057</v>
      </c>
      <c r="R658" s="22">
        <f t="shared" si="61"/>
        <v>148.99647740580761</v>
      </c>
      <c r="S658" s="22">
        <f t="shared" si="62"/>
        <v>128.58351029119041</v>
      </c>
      <c r="T658" s="22">
        <f t="shared" si="63"/>
        <v>145.8963107096111</v>
      </c>
      <c r="U658" s="22">
        <f t="shared" si="64"/>
        <v>159.95916647827175</v>
      </c>
      <c r="V658" s="22">
        <f t="shared" si="65"/>
        <v>133.39147838588028</v>
      </c>
    </row>
    <row r="659" spans="1:22" x14ac:dyDescent="0.25">
      <c r="A659" s="1" t="s">
        <v>61</v>
      </c>
      <c r="B659" s="1" t="s">
        <v>35</v>
      </c>
      <c r="C659" s="1" t="s">
        <v>12</v>
      </c>
      <c r="D659" s="1" t="s">
        <v>24</v>
      </c>
      <c r="E659" s="6">
        <v>3.7449895746517901</v>
      </c>
      <c r="F659" s="1" t="s">
        <v>12</v>
      </c>
      <c r="G659" s="1" t="s">
        <v>101</v>
      </c>
      <c r="H659" s="13">
        <f>IF(G659="Mix",'Growth Factors'!$N$7,(IF(G659="Oil",'Growth Factors'!$E$7,'Growth Factors'!$K$7)))</f>
        <v>8.9570562775409979E-2</v>
      </c>
      <c r="I659" s="23">
        <f>IF(G659="Mix",'Growth Factors'!$O$7,(IF(G659="Oil",'Growth Factors'!$F$7,'Growth Factors'!$L$7)))</f>
        <v>0.14741463403243865</v>
      </c>
      <c r="J659" s="23">
        <f>IF(G659="Mix",'Growth Factors'!$P$7,(IF(G659="Oil",'Growth Factors'!$G$7,'Growth Factors'!$M$7)))</f>
        <v>-9.7846340250338504E-3</v>
      </c>
      <c r="K659" s="23">
        <f>IF(G659="Mix",'Growth Factors'!$N$12,(IF(G659="Oil",'Growth Factors'!$E$12,'Growth Factors'!$K$12)))</f>
        <v>0.12354040091572198</v>
      </c>
      <c r="L659" s="23">
        <f>IF(G659="Mix",'Growth Factors'!$O$12,(IF(G659="Oil",'Growth Factors'!$F$12,'Growth Factors'!$L$12)))</f>
        <v>0.23183776999580308</v>
      </c>
      <c r="M659" s="23">
        <f>IF(G659="Mix",'Growth Factors'!$P$12,(IF(G659="Oil",'Growth Factors'!$G$12,'Growth Factors'!$M$12)))</f>
        <v>2.7241294693957304E-2</v>
      </c>
      <c r="N659" s="24" t="str">
        <f>VLOOKUP(A659,'Part 50 Counties'!$A$2:$B$34,2)</f>
        <v>No</v>
      </c>
      <c r="O659" s="25">
        <f>(IF(N659="No",0,(IF(D659="CO2",0,(VLOOKUP(F659,'Rule Reductions'!$C$2:$E$75,2,FALSE))))))</f>
        <v>0</v>
      </c>
      <c r="P659" s="25">
        <f>(IF(N659="No",0,(IF(D659="CO2",0,(VLOOKUP(F659,'Rule Reductions'!$C$2:$E$75,3,FALSE))))))</f>
        <v>0</v>
      </c>
      <c r="Q659" s="22">
        <f t="shared" si="60"/>
        <v>4.0804303984413943</v>
      </c>
      <c r="R659" s="22">
        <f t="shared" si="61"/>
        <v>4.2970558422543821</v>
      </c>
      <c r="S659" s="22">
        <f t="shared" si="62"/>
        <v>3.7083462222362553</v>
      </c>
      <c r="T659" s="22">
        <f t="shared" si="63"/>
        <v>4.2076470881294714</v>
      </c>
      <c r="U659" s="22">
        <f t="shared" si="64"/>
        <v>4.6132196062965924</v>
      </c>
      <c r="V659" s="22">
        <f t="shared" si="65"/>
        <v>3.8470079392806773</v>
      </c>
    </row>
    <row r="660" spans="1:22" x14ac:dyDescent="0.25">
      <c r="A660" s="1" t="s">
        <v>41</v>
      </c>
      <c r="B660" s="1" t="s">
        <v>16</v>
      </c>
      <c r="C660" s="1" t="s">
        <v>12</v>
      </c>
      <c r="D660" s="1" t="s">
        <v>23</v>
      </c>
      <c r="E660" s="2">
        <v>34.438089389836598</v>
      </c>
      <c r="F660" s="1" t="s">
        <v>12</v>
      </c>
      <c r="G660" s="1" t="s">
        <v>101</v>
      </c>
      <c r="H660" s="13">
        <f>IF(G660="Mix",'Growth Factors'!$N$7,(IF(G660="Oil",'Growth Factors'!$E$7,'Growth Factors'!$K$7)))</f>
        <v>8.9570562775409979E-2</v>
      </c>
      <c r="I660" s="23">
        <f>IF(G660="Mix",'Growth Factors'!$O$7,(IF(G660="Oil",'Growth Factors'!$F$7,'Growth Factors'!$L$7)))</f>
        <v>0.14741463403243865</v>
      </c>
      <c r="J660" s="23">
        <f>IF(G660="Mix",'Growth Factors'!$P$7,(IF(G660="Oil",'Growth Factors'!$G$7,'Growth Factors'!$M$7)))</f>
        <v>-9.7846340250338504E-3</v>
      </c>
      <c r="K660" s="23">
        <f>IF(G660="Mix",'Growth Factors'!$N$12,(IF(G660="Oil",'Growth Factors'!$E$12,'Growth Factors'!$K$12)))</f>
        <v>0.12354040091572198</v>
      </c>
      <c r="L660" s="23">
        <f>IF(G660="Mix",'Growth Factors'!$O$12,(IF(G660="Oil",'Growth Factors'!$F$12,'Growth Factors'!$L$12)))</f>
        <v>0.23183776999580308</v>
      </c>
      <c r="M660" s="23">
        <f>IF(G660="Mix",'Growth Factors'!$P$12,(IF(G660="Oil",'Growth Factors'!$G$12,'Growth Factors'!$M$12)))</f>
        <v>2.7241294693957304E-2</v>
      </c>
      <c r="N660" s="24" t="str">
        <f>VLOOKUP(A660,'Part 50 Counties'!$A$2:$B$34,2)</f>
        <v>Yes</v>
      </c>
      <c r="O660" s="25">
        <f>(IF(N660="No",0,(IF(D660="CO2",0,(VLOOKUP(F660,'Rule Reductions'!$C$2:$E$75,2,FALSE))))))</f>
        <v>0</v>
      </c>
      <c r="P660" s="25">
        <f>(IF(N660="No",0,(IF(D660="CO2",0,(VLOOKUP(F660,'Rule Reductions'!$C$2:$E$75,3,FALSE))))))</f>
        <v>0</v>
      </c>
      <c r="Q660" s="22">
        <f t="shared" si="60"/>
        <v>37.522728437394136</v>
      </c>
      <c r="R660" s="22">
        <f t="shared" si="61"/>
        <v>39.51476773401577</v>
      </c>
      <c r="S660" s="22">
        <f t="shared" si="62"/>
        <v>34.10112528863565</v>
      </c>
      <c r="T660" s="22">
        <f t="shared" si="63"/>
        <v>38.692584759828485</v>
      </c>
      <c r="U660" s="22">
        <f t="shared" si="64"/>
        <v>42.422139236892448</v>
      </c>
      <c r="V660" s="22">
        <f t="shared" si="65"/>
        <v>35.376227531601984</v>
      </c>
    </row>
    <row r="661" spans="1:22" x14ac:dyDescent="0.25">
      <c r="A661" s="1" t="s">
        <v>41</v>
      </c>
      <c r="B661" s="1" t="s">
        <v>16</v>
      </c>
      <c r="C661" s="1" t="s">
        <v>12</v>
      </c>
      <c r="D661" s="1" t="s">
        <v>24</v>
      </c>
      <c r="E661" s="6">
        <v>1.2042879319942099</v>
      </c>
      <c r="F661" s="1" t="s">
        <v>12</v>
      </c>
      <c r="G661" s="1" t="s">
        <v>101</v>
      </c>
      <c r="H661" s="13">
        <f>IF(G661="Mix",'Growth Factors'!$N$7,(IF(G661="Oil",'Growth Factors'!$E$7,'Growth Factors'!$K$7)))</f>
        <v>8.9570562775409979E-2</v>
      </c>
      <c r="I661" s="23">
        <f>IF(G661="Mix",'Growth Factors'!$O$7,(IF(G661="Oil",'Growth Factors'!$F$7,'Growth Factors'!$L$7)))</f>
        <v>0.14741463403243865</v>
      </c>
      <c r="J661" s="23">
        <f>IF(G661="Mix",'Growth Factors'!$P$7,(IF(G661="Oil",'Growth Factors'!$G$7,'Growth Factors'!$M$7)))</f>
        <v>-9.7846340250338504E-3</v>
      </c>
      <c r="K661" s="23">
        <f>IF(G661="Mix",'Growth Factors'!$N$12,(IF(G661="Oil",'Growth Factors'!$E$12,'Growth Factors'!$K$12)))</f>
        <v>0.12354040091572198</v>
      </c>
      <c r="L661" s="23">
        <f>IF(G661="Mix",'Growth Factors'!$O$12,(IF(G661="Oil",'Growth Factors'!$F$12,'Growth Factors'!$L$12)))</f>
        <v>0.23183776999580308</v>
      </c>
      <c r="M661" s="23">
        <f>IF(G661="Mix",'Growth Factors'!$P$12,(IF(G661="Oil",'Growth Factors'!$G$12,'Growth Factors'!$M$12)))</f>
        <v>2.7241294693957304E-2</v>
      </c>
      <c r="N661" s="24" t="str">
        <f>VLOOKUP(A661,'Part 50 Counties'!$A$2:$B$34,2)</f>
        <v>Yes</v>
      </c>
      <c r="O661" s="25">
        <f>(IF(N661="No",0,(IF(D661="CO2",0,(VLOOKUP(F661,'Rule Reductions'!$C$2:$E$75,2,FALSE))))))</f>
        <v>0</v>
      </c>
      <c r="P661" s="25">
        <f>(IF(N661="No",0,(IF(D661="CO2",0,(VLOOKUP(F661,'Rule Reductions'!$C$2:$E$75,3,FALSE))))))</f>
        <v>0</v>
      </c>
      <c r="Q661" s="22">
        <f t="shared" si="60"/>
        <v>1.312156679806566</v>
      </c>
      <c r="R661" s="22">
        <f t="shared" si="61"/>
        <v>1.3818175967588189</v>
      </c>
      <c r="S661" s="22">
        <f t="shared" si="62"/>
        <v>1.1925044153188817</v>
      </c>
      <c r="T661" s="22">
        <f t="shared" si="63"/>
        <v>1.3530661459307403</v>
      </c>
      <c r="U661" s="22">
        <f t="shared" si="64"/>
        <v>1.4834873605806049</v>
      </c>
      <c r="V661" s="22">
        <f t="shared" si="65"/>
        <v>1.2370942944460406</v>
      </c>
    </row>
    <row r="662" spans="1:22" x14ac:dyDescent="0.25">
      <c r="A662" s="1" t="s">
        <v>41</v>
      </c>
      <c r="B662" s="1" t="s">
        <v>35</v>
      </c>
      <c r="C662" s="1" t="s">
        <v>12</v>
      </c>
      <c r="D662" s="1" t="s">
        <v>23</v>
      </c>
      <c r="E662" s="2">
        <v>547.06594954094396</v>
      </c>
      <c r="F662" s="1" t="s">
        <v>12</v>
      </c>
      <c r="G662" s="1" t="s">
        <v>101</v>
      </c>
      <c r="H662" s="13">
        <f>IF(G662="Mix",'Growth Factors'!$N$7,(IF(G662="Oil",'Growth Factors'!$E$7,'Growth Factors'!$K$7)))</f>
        <v>8.9570562775409979E-2</v>
      </c>
      <c r="I662" s="23">
        <f>IF(G662="Mix",'Growth Factors'!$O$7,(IF(G662="Oil",'Growth Factors'!$F$7,'Growth Factors'!$L$7)))</f>
        <v>0.14741463403243865</v>
      </c>
      <c r="J662" s="23">
        <f>IF(G662="Mix",'Growth Factors'!$P$7,(IF(G662="Oil",'Growth Factors'!$G$7,'Growth Factors'!$M$7)))</f>
        <v>-9.7846340250338504E-3</v>
      </c>
      <c r="K662" s="23">
        <f>IF(G662="Mix",'Growth Factors'!$N$12,(IF(G662="Oil",'Growth Factors'!$E$12,'Growth Factors'!$K$12)))</f>
        <v>0.12354040091572198</v>
      </c>
      <c r="L662" s="23">
        <f>IF(G662="Mix",'Growth Factors'!$O$12,(IF(G662="Oil",'Growth Factors'!$F$12,'Growth Factors'!$L$12)))</f>
        <v>0.23183776999580308</v>
      </c>
      <c r="M662" s="23">
        <f>IF(G662="Mix",'Growth Factors'!$P$12,(IF(G662="Oil",'Growth Factors'!$G$12,'Growth Factors'!$M$12)))</f>
        <v>2.7241294693957304E-2</v>
      </c>
      <c r="N662" s="24" t="str">
        <f>VLOOKUP(A662,'Part 50 Counties'!$A$2:$B$34,2)</f>
        <v>Yes</v>
      </c>
      <c r="O662" s="25">
        <f>(IF(N662="No",0,(IF(D662="CO2",0,(VLOOKUP(F662,'Rule Reductions'!$C$2:$E$75,2,FALSE))))))</f>
        <v>0</v>
      </c>
      <c r="P662" s="25">
        <f>(IF(N662="No",0,(IF(D662="CO2",0,(VLOOKUP(F662,'Rule Reductions'!$C$2:$E$75,3,FALSE))))))</f>
        <v>0</v>
      </c>
      <c r="Q662" s="22">
        <f t="shared" si="60"/>
        <v>596.06695451659039</v>
      </c>
      <c r="R662" s="22">
        <f t="shared" si="61"/>
        <v>627.71147628413075</v>
      </c>
      <c r="S662" s="22">
        <f t="shared" si="62"/>
        <v>541.7131094371282</v>
      </c>
      <c r="T662" s="22">
        <f t="shared" si="63"/>
        <v>614.65069627457228</v>
      </c>
      <c r="U662" s="22">
        <f t="shared" si="64"/>
        <v>673.89649932315297</v>
      </c>
      <c r="V662" s="22">
        <f t="shared" si="65"/>
        <v>561.96873428941842</v>
      </c>
    </row>
    <row r="663" spans="1:22" x14ac:dyDescent="0.25">
      <c r="A663" s="1" t="s">
        <v>41</v>
      </c>
      <c r="B663" s="1" t="s">
        <v>35</v>
      </c>
      <c r="C663" s="1" t="s">
        <v>12</v>
      </c>
      <c r="D663" s="1" t="s">
        <v>24</v>
      </c>
      <c r="E663" s="2">
        <v>15.777372562780601</v>
      </c>
      <c r="F663" s="1" t="s">
        <v>12</v>
      </c>
      <c r="G663" s="1" t="s">
        <v>101</v>
      </c>
      <c r="H663" s="13">
        <f>IF(G663="Mix",'Growth Factors'!$N$7,(IF(G663="Oil",'Growth Factors'!$E$7,'Growth Factors'!$K$7)))</f>
        <v>8.9570562775409979E-2</v>
      </c>
      <c r="I663" s="23">
        <f>IF(G663="Mix",'Growth Factors'!$O$7,(IF(G663="Oil",'Growth Factors'!$F$7,'Growth Factors'!$L$7)))</f>
        <v>0.14741463403243865</v>
      </c>
      <c r="J663" s="23">
        <f>IF(G663="Mix",'Growth Factors'!$P$7,(IF(G663="Oil",'Growth Factors'!$G$7,'Growth Factors'!$M$7)))</f>
        <v>-9.7846340250338504E-3</v>
      </c>
      <c r="K663" s="23">
        <f>IF(G663="Mix",'Growth Factors'!$N$12,(IF(G663="Oil",'Growth Factors'!$E$12,'Growth Factors'!$K$12)))</f>
        <v>0.12354040091572198</v>
      </c>
      <c r="L663" s="23">
        <f>IF(G663="Mix",'Growth Factors'!$O$12,(IF(G663="Oil",'Growth Factors'!$F$12,'Growth Factors'!$L$12)))</f>
        <v>0.23183776999580308</v>
      </c>
      <c r="M663" s="23">
        <f>IF(G663="Mix",'Growth Factors'!$P$12,(IF(G663="Oil",'Growth Factors'!$G$12,'Growth Factors'!$M$12)))</f>
        <v>2.7241294693957304E-2</v>
      </c>
      <c r="N663" s="24" t="str">
        <f>VLOOKUP(A663,'Part 50 Counties'!$A$2:$B$34,2)</f>
        <v>Yes</v>
      </c>
      <c r="O663" s="25">
        <f>(IF(N663="No",0,(IF(D663="CO2",0,(VLOOKUP(F663,'Rule Reductions'!$C$2:$E$75,2,FALSE))))))</f>
        <v>0</v>
      </c>
      <c r="P663" s="25">
        <f>(IF(N663="No",0,(IF(D663="CO2",0,(VLOOKUP(F663,'Rule Reductions'!$C$2:$E$75,3,FALSE))))))</f>
        <v>0</v>
      </c>
      <c r="Q663" s="22">
        <f t="shared" si="60"/>
        <v>17.190560702346172</v>
      </c>
      <c r="R663" s="22">
        <f t="shared" si="61"/>
        <v>18.103188165116343</v>
      </c>
      <c r="S663" s="22">
        <f t="shared" si="62"/>
        <v>15.622996746377183</v>
      </c>
      <c r="T663" s="22">
        <f t="shared" si="63"/>
        <v>17.726515494583229</v>
      </c>
      <c r="U663" s="22">
        <f t="shared" si="64"/>
        <v>19.435163434128626</v>
      </c>
      <c r="V663" s="22">
        <f t="shared" si="65"/>
        <v>16.207168618259665</v>
      </c>
    </row>
    <row r="664" spans="1:22" x14ac:dyDescent="0.25">
      <c r="A664" s="1" t="s">
        <v>64</v>
      </c>
      <c r="B664" s="1" t="s">
        <v>35</v>
      </c>
      <c r="C664" s="1" t="s">
        <v>12</v>
      </c>
      <c r="D664" s="1" t="s">
        <v>23</v>
      </c>
      <c r="E664" s="2">
        <v>169.88649130746899</v>
      </c>
      <c r="F664" s="1" t="s">
        <v>12</v>
      </c>
      <c r="G664" s="1" t="s">
        <v>101</v>
      </c>
      <c r="H664" s="13">
        <f>IF(G664="Mix",'Growth Factors'!$N$7,(IF(G664="Oil",'Growth Factors'!$E$7,'Growth Factors'!$K$7)))</f>
        <v>8.9570562775409979E-2</v>
      </c>
      <c r="I664" s="23">
        <f>IF(G664="Mix",'Growth Factors'!$O$7,(IF(G664="Oil",'Growth Factors'!$F$7,'Growth Factors'!$L$7)))</f>
        <v>0.14741463403243865</v>
      </c>
      <c r="J664" s="23">
        <f>IF(G664="Mix",'Growth Factors'!$P$7,(IF(G664="Oil",'Growth Factors'!$G$7,'Growth Factors'!$M$7)))</f>
        <v>-9.7846340250338504E-3</v>
      </c>
      <c r="K664" s="23">
        <f>IF(G664="Mix",'Growth Factors'!$N$12,(IF(G664="Oil",'Growth Factors'!$E$12,'Growth Factors'!$K$12)))</f>
        <v>0.12354040091572198</v>
      </c>
      <c r="L664" s="23">
        <f>IF(G664="Mix",'Growth Factors'!$O$12,(IF(G664="Oil",'Growth Factors'!$F$12,'Growth Factors'!$L$12)))</f>
        <v>0.23183776999580308</v>
      </c>
      <c r="M664" s="23">
        <f>IF(G664="Mix",'Growth Factors'!$P$12,(IF(G664="Oil",'Growth Factors'!$G$12,'Growth Factors'!$M$12)))</f>
        <v>2.7241294693957304E-2</v>
      </c>
      <c r="N664" s="24" t="str">
        <f>VLOOKUP(A664,'Part 50 Counties'!$A$2:$B$34,2)</f>
        <v>No</v>
      </c>
      <c r="O664" s="25">
        <f>(IF(N664="No",0,(IF(D664="CO2",0,(VLOOKUP(F664,'Rule Reductions'!$C$2:$E$75,2,FALSE))))))</f>
        <v>0</v>
      </c>
      <c r="P664" s="25">
        <f>(IF(N664="No",0,(IF(D664="CO2",0,(VLOOKUP(F664,'Rule Reductions'!$C$2:$E$75,3,FALSE))))))</f>
        <v>0</v>
      </c>
      <c r="Q664" s="22">
        <f t="shared" si="60"/>
        <v>185.10331994181877</v>
      </c>
      <c r="R664" s="22">
        <f t="shared" si="61"/>
        <v>194.9302462506146</v>
      </c>
      <c r="S664" s="22">
        <f t="shared" si="62"/>
        <v>168.2242141642283</v>
      </c>
      <c r="T664" s="22">
        <f t="shared" si="63"/>
        <v>190.87433655375901</v>
      </c>
      <c r="U664" s="22">
        <f t="shared" si="64"/>
        <v>209.27259660460399</v>
      </c>
      <c r="V664" s="22">
        <f t="shared" si="65"/>
        <v>174.51441928169817</v>
      </c>
    </row>
    <row r="665" spans="1:22" x14ac:dyDescent="0.25">
      <c r="A665" s="1" t="s">
        <v>64</v>
      </c>
      <c r="B665" s="1" t="s">
        <v>35</v>
      </c>
      <c r="C665" s="1" t="s">
        <v>12</v>
      </c>
      <c r="D665" s="1" t="s">
        <v>24</v>
      </c>
      <c r="E665" s="6">
        <v>4.8995234833947796</v>
      </c>
      <c r="F665" s="1" t="s">
        <v>12</v>
      </c>
      <c r="G665" s="1" t="s">
        <v>101</v>
      </c>
      <c r="H665" s="13">
        <f>IF(G665="Mix",'Growth Factors'!$N$7,(IF(G665="Oil",'Growth Factors'!$E$7,'Growth Factors'!$K$7)))</f>
        <v>8.9570562775409979E-2</v>
      </c>
      <c r="I665" s="23">
        <f>IF(G665="Mix",'Growth Factors'!$O$7,(IF(G665="Oil",'Growth Factors'!$F$7,'Growth Factors'!$L$7)))</f>
        <v>0.14741463403243865</v>
      </c>
      <c r="J665" s="23">
        <f>IF(G665="Mix",'Growth Factors'!$P$7,(IF(G665="Oil",'Growth Factors'!$G$7,'Growth Factors'!$M$7)))</f>
        <v>-9.7846340250338504E-3</v>
      </c>
      <c r="K665" s="23">
        <f>IF(G665="Mix",'Growth Factors'!$N$12,(IF(G665="Oil",'Growth Factors'!$E$12,'Growth Factors'!$K$12)))</f>
        <v>0.12354040091572198</v>
      </c>
      <c r="L665" s="23">
        <f>IF(G665="Mix",'Growth Factors'!$O$12,(IF(G665="Oil",'Growth Factors'!$F$12,'Growth Factors'!$L$12)))</f>
        <v>0.23183776999580308</v>
      </c>
      <c r="M665" s="23">
        <f>IF(G665="Mix",'Growth Factors'!$P$12,(IF(G665="Oil",'Growth Factors'!$G$12,'Growth Factors'!$M$12)))</f>
        <v>2.7241294693957304E-2</v>
      </c>
      <c r="N665" s="24" t="str">
        <f>VLOOKUP(A665,'Part 50 Counties'!$A$2:$B$34,2)</f>
        <v>No</v>
      </c>
      <c r="O665" s="25">
        <f>(IF(N665="No",0,(IF(D665="CO2",0,(VLOOKUP(F665,'Rule Reductions'!$C$2:$E$75,2,FALSE))))))</f>
        <v>0</v>
      </c>
      <c r="P665" s="25">
        <f>(IF(N665="No",0,(IF(D665="CO2",0,(VLOOKUP(F665,'Rule Reductions'!$C$2:$E$75,3,FALSE))))))</f>
        <v>0</v>
      </c>
      <c r="Q665" s="22">
        <f t="shared" si="60"/>
        <v>5.3383765591337875</v>
      </c>
      <c r="R665" s="22">
        <f t="shared" si="61"/>
        <v>5.6217849446327604</v>
      </c>
      <c r="S665" s="22">
        <f t="shared" si="62"/>
        <v>4.8515834392127024</v>
      </c>
      <c r="T665" s="22">
        <f t="shared" si="63"/>
        <v>5.5048125788293651</v>
      </c>
      <c r="U665" s="22">
        <f t="shared" si="64"/>
        <v>6.0354180818270953</v>
      </c>
      <c r="V665" s="22">
        <f t="shared" si="65"/>
        <v>5.0329928464659011</v>
      </c>
    </row>
    <row r="666" spans="1:22" x14ac:dyDescent="0.25">
      <c r="A666" s="1" t="s">
        <v>81</v>
      </c>
      <c r="B666" s="1" t="s">
        <v>35</v>
      </c>
      <c r="C666" s="1" t="s">
        <v>12</v>
      </c>
      <c r="D666" s="1" t="s">
        <v>23</v>
      </c>
      <c r="E666" s="2">
        <v>10.2633144672382</v>
      </c>
      <c r="F666" s="1" t="s">
        <v>12</v>
      </c>
      <c r="G666" s="1" t="s">
        <v>101</v>
      </c>
      <c r="H666" s="13">
        <f>IF(G666="Mix",'Growth Factors'!$N$7,(IF(G666="Oil",'Growth Factors'!$E$7,'Growth Factors'!$K$7)))</f>
        <v>8.9570562775409979E-2</v>
      </c>
      <c r="I666" s="23">
        <f>IF(G666="Mix",'Growth Factors'!$O$7,(IF(G666="Oil",'Growth Factors'!$F$7,'Growth Factors'!$L$7)))</f>
        <v>0.14741463403243865</v>
      </c>
      <c r="J666" s="23">
        <f>IF(G666="Mix",'Growth Factors'!$P$7,(IF(G666="Oil",'Growth Factors'!$G$7,'Growth Factors'!$M$7)))</f>
        <v>-9.7846340250338504E-3</v>
      </c>
      <c r="K666" s="23">
        <f>IF(G666="Mix",'Growth Factors'!$N$12,(IF(G666="Oil",'Growth Factors'!$E$12,'Growth Factors'!$K$12)))</f>
        <v>0.12354040091572198</v>
      </c>
      <c r="L666" s="23">
        <f>IF(G666="Mix",'Growth Factors'!$O$12,(IF(G666="Oil",'Growth Factors'!$F$12,'Growth Factors'!$L$12)))</f>
        <v>0.23183776999580308</v>
      </c>
      <c r="M666" s="23">
        <f>IF(G666="Mix",'Growth Factors'!$P$12,(IF(G666="Oil",'Growth Factors'!$G$12,'Growth Factors'!$M$12)))</f>
        <v>2.7241294693957304E-2</v>
      </c>
      <c r="N666" s="24" t="str">
        <f>VLOOKUP(A666,'Part 50 Counties'!$A$2:$B$34,2)</f>
        <v>No</v>
      </c>
      <c r="O666" s="25">
        <f>(IF(N666="No",0,(IF(D666="CO2",0,(VLOOKUP(F666,'Rule Reductions'!$C$2:$E$75,2,FALSE))))))</f>
        <v>0</v>
      </c>
      <c r="P666" s="25">
        <f>(IF(N666="No",0,(IF(D666="CO2",0,(VLOOKUP(F666,'Rule Reductions'!$C$2:$E$75,3,FALSE))))))</f>
        <v>0</v>
      </c>
      <c r="Q666" s="22">
        <f t="shared" si="60"/>
        <v>11.182605320009731</v>
      </c>
      <c r="R666" s="22">
        <f t="shared" si="61"/>
        <v>11.776277213385953</v>
      </c>
      <c r="S666" s="22">
        <f t="shared" si="62"/>
        <v>10.162891691292439</v>
      </c>
      <c r="T666" s="22">
        <f t="shared" si="63"/>
        <v>11.531248451244936</v>
      </c>
      <c r="U666" s="22">
        <f t="shared" si="64"/>
        <v>12.642738406088368</v>
      </c>
      <c r="V666" s="22">
        <f t="shared" si="65"/>
        <v>10.542900441176991</v>
      </c>
    </row>
    <row r="667" spans="1:22" x14ac:dyDescent="0.25">
      <c r="A667" s="1" t="s">
        <v>81</v>
      </c>
      <c r="B667" s="1" t="s">
        <v>35</v>
      </c>
      <c r="C667" s="1" t="s">
        <v>12</v>
      </c>
      <c r="D667" s="1" t="s">
        <v>24</v>
      </c>
      <c r="E667" s="4">
        <v>0.295993812472648</v>
      </c>
      <c r="F667" s="1" t="s">
        <v>12</v>
      </c>
      <c r="G667" s="1" t="s">
        <v>101</v>
      </c>
      <c r="H667" s="13">
        <f>IF(G667="Mix",'Growth Factors'!$N$7,(IF(G667="Oil",'Growth Factors'!$E$7,'Growth Factors'!$K$7)))</f>
        <v>8.9570562775409979E-2</v>
      </c>
      <c r="I667" s="23">
        <f>IF(G667="Mix",'Growth Factors'!$O$7,(IF(G667="Oil",'Growth Factors'!$F$7,'Growth Factors'!$L$7)))</f>
        <v>0.14741463403243865</v>
      </c>
      <c r="J667" s="23">
        <f>IF(G667="Mix",'Growth Factors'!$P$7,(IF(G667="Oil",'Growth Factors'!$G$7,'Growth Factors'!$M$7)))</f>
        <v>-9.7846340250338504E-3</v>
      </c>
      <c r="K667" s="23">
        <f>IF(G667="Mix",'Growth Factors'!$N$12,(IF(G667="Oil",'Growth Factors'!$E$12,'Growth Factors'!$K$12)))</f>
        <v>0.12354040091572198</v>
      </c>
      <c r="L667" s="23">
        <f>IF(G667="Mix",'Growth Factors'!$O$12,(IF(G667="Oil",'Growth Factors'!$F$12,'Growth Factors'!$L$12)))</f>
        <v>0.23183776999580308</v>
      </c>
      <c r="M667" s="23">
        <f>IF(G667="Mix",'Growth Factors'!$P$12,(IF(G667="Oil",'Growth Factors'!$G$12,'Growth Factors'!$M$12)))</f>
        <v>2.7241294693957304E-2</v>
      </c>
      <c r="N667" s="24" t="str">
        <f>VLOOKUP(A667,'Part 50 Counties'!$A$2:$B$34,2)</f>
        <v>No</v>
      </c>
      <c r="O667" s="25">
        <f>(IF(N667="No",0,(IF(D667="CO2",0,(VLOOKUP(F667,'Rule Reductions'!$C$2:$E$75,2,FALSE))))))</f>
        <v>0</v>
      </c>
      <c r="P667" s="25">
        <f>(IF(N667="No",0,(IF(D667="CO2",0,(VLOOKUP(F667,'Rule Reductions'!$C$2:$E$75,3,FALSE))))))</f>
        <v>0</v>
      </c>
      <c r="Q667" s="22">
        <f t="shared" si="60"/>
        <v>0.32250614483386225</v>
      </c>
      <c r="R667" s="22">
        <f t="shared" si="61"/>
        <v>0.33962763201416968</v>
      </c>
      <c r="S667" s="22">
        <f t="shared" si="62"/>
        <v>0.29309762134392864</v>
      </c>
      <c r="T667" s="22">
        <f t="shared" si="63"/>
        <v>0.33256100673409195</v>
      </c>
      <c r="U667" s="22">
        <f t="shared" si="64"/>
        <v>0.36461635788886265</v>
      </c>
      <c r="V667" s="22">
        <f t="shared" si="65"/>
        <v>0.30405706714580333</v>
      </c>
    </row>
    <row r="668" spans="1:22" x14ac:dyDescent="0.25">
      <c r="A668" s="1" t="s">
        <v>63</v>
      </c>
      <c r="B668" s="1" t="s">
        <v>35</v>
      </c>
      <c r="C668" s="1" t="s">
        <v>12</v>
      </c>
      <c r="D668" s="1" t="s">
        <v>23</v>
      </c>
      <c r="E668" s="2">
        <v>161.48810911080199</v>
      </c>
      <c r="F668" s="1" t="s">
        <v>12</v>
      </c>
      <c r="G668" s="1" t="s">
        <v>101</v>
      </c>
      <c r="H668" s="13">
        <f>IF(G668="Mix",'Growth Factors'!$N$7,(IF(G668="Oil",'Growth Factors'!$E$7,'Growth Factors'!$K$7)))</f>
        <v>8.9570562775409979E-2</v>
      </c>
      <c r="I668" s="23">
        <f>IF(G668="Mix",'Growth Factors'!$O$7,(IF(G668="Oil",'Growth Factors'!$F$7,'Growth Factors'!$L$7)))</f>
        <v>0.14741463403243865</v>
      </c>
      <c r="J668" s="23">
        <f>IF(G668="Mix",'Growth Factors'!$P$7,(IF(G668="Oil",'Growth Factors'!$G$7,'Growth Factors'!$M$7)))</f>
        <v>-9.7846340250338504E-3</v>
      </c>
      <c r="K668" s="23">
        <f>IF(G668="Mix",'Growth Factors'!$N$12,(IF(G668="Oil",'Growth Factors'!$E$12,'Growth Factors'!$K$12)))</f>
        <v>0.12354040091572198</v>
      </c>
      <c r="L668" s="23">
        <f>IF(G668="Mix",'Growth Factors'!$O$12,(IF(G668="Oil",'Growth Factors'!$F$12,'Growth Factors'!$L$12)))</f>
        <v>0.23183776999580308</v>
      </c>
      <c r="M668" s="23">
        <f>IF(G668="Mix",'Growth Factors'!$P$12,(IF(G668="Oil",'Growth Factors'!$G$12,'Growth Factors'!$M$12)))</f>
        <v>2.7241294693957304E-2</v>
      </c>
      <c r="N668" s="24" t="str">
        <f>VLOOKUP(A668,'Part 50 Counties'!$A$2:$B$34,2)</f>
        <v>No</v>
      </c>
      <c r="O668" s="25">
        <f>(IF(N668="No",0,(IF(D668="CO2",0,(VLOOKUP(F668,'Rule Reductions'!$C$2:$E$75,2,FALSE))))))</f>
        <v>0</v>
      </c>
      <c r="P668" s="25">
        <f>(IF(N668="No",0,(IF(D668="CO2",0,(VLOOKUP(F668,'Rule Reductions'!$C$2:$E$75,3,FALSE))))))</f>
        <v>0</v>
      </c>
      <c r="Q668" s="22">
        <f t="shared" si="60"/>
        <v>175.95268992539334</v>
      </c>
      <c r="R668" s="22">
        <f t="shared" si="61"/>
        <v>185.29381961596138</v>
      </c>
      <c r="S668" s="22">
        <f t="shared" si="62"/>
        <v>159.90800706375805</v>
      </c>
      <c r="T668" s="22">
        <f t="shared" si="63"/>
        <v>181.43841485347232</v>
      </c>
      <c r="U668" s="22">
        <f t="shared" si="64"/>
        <v>198.92715220788926</v>
      </c>
      <c r="V668" s="22">
        <f t="shared" si="65"/>
        <v>165.88725428065928</v>
      </c>
    </row>
    <row r="669" spans="1:22" x14ac:dyDescent="0.25">
      <c r="A669" s="1" t="s">
        <v>63</v>
      </c>
      <c r="B669" s="1" t="s">
        <v>35</v>
      </c>
      <c r="C669" s="1" t="s">
        <v>12</v>
      </c>
      <c r="D669" s="1" t="s">
        <v>24</v>
      </c>
      <c r="E669" s="6">
        <v>4.6573142854861498</v>
      </c>
      <c r="F669" s="1" t="s">
        <v>12</v>
      </c>
      <c r="G669" s="1" t="s">
        <v>101</v>
      </c>
      <c r="H669" s="13">
        <f>IF(G669="Mix",'Growth Factors'!$N$7,(IF(G669="Oil",'Growth Factors'!$E$7,'Growth Factors'!$K$7)))</f>
        <v>8.9570562775409979E-2</v>
      </c>
      <c r="I669" s="23">
        <f>IF(G669="Mix",'Growth Factors'!$O$7,(IF(G669="Oil",'Growth Factors'!$F$7,'Growth Factors'!$L$7)))</f>
        <v>0.14741463403243865</v>
      </c>
      <c r="J669" s="23">
        <f>IF(G669="Mix",'Growth Factors'!$P$7,(IF(G669="Oil",'Growth Factors'!$G$7,'Growth Factors'!$M$7)))</f>
        <v>-9.7846340250338504E-3</v>
      </c>
      <c r="K669" s="23">
        <f>IF(G669="Mix",'Growth Factors'!$N$12,(IF(G669="Oil",'Growth Factors'!$E$12,'Growth Factors'!$K$12)))</f>
        <v>0.12354040091572198</v>
      </c>
      <c r="L669" s="23">
        <f>IF(G669="Mix",'Growth Factors'!$O$12,(IF(G669="Oil",'Growth Factors'!$F$12,'Growth Factors'!$L$12)))</f>
        <v>0.23183776999580308</v>
      </c>
      <c r="M669" s="23">
        <f>IF(G669="Mix",'Growth Factors'!$P$12,(IF(G669="Oil",'Growth Factors'!$G$12,'Growth Factors'!$M$12)))</f>
        <v>2.7241294693957304E-2</v>
      </c>
      <c r="N669" s="24" t="str">
        <f>VLOOKUP(A669,'Part 50 Counties'!$A$2:$B$34,2)</f>
        <v>No</v>
      </c>
      <c r="O669" s="25">
        <f>(IF(N669="No",0,(IF(D669="CO2",0,(VLOOKUP(F669,'Rule Reductions'!$C$2:$E$75,2,FALSE))))))</f>
        <v>0</v>
      </c>
      <c r="P669" s="25">
        <f>(IF(N669="No",0,(IF(D669="CO2",0,(VLOOKUP(F669,'Rule Reductions'!$C$2:$E$75,3,FALSE))))))</f>
        <v>0</v>
      </c>
      <c r="Q669" s="22">
        <f t="shared" si="60"/>
        <v>5.0744725470591003</v>
      </c>
      <c r="R669" s="22">
        <f t="shared" si="61"/>
        <v>5.3438705664551396</v>
      </c>
      <c r="S669" s="22">
        <f t="shared" si="62"/>
        <v>4.6117441696631056</v>
      </c>
      <c r="T669" s="22">
        <f t="shared" si="63"/>
        <v>5.2326807595056275</v>
      </c>
      <c r="U669" s="22">
        <f t="shared" si="64"/>
        <v>5.7370556436028561</v>
      </c>
      <c r="V669" s="22">
        <f t="shared" si="65"/>
        <v>4.7841855564194553</v>
      </c>
    </row>
    <row r="670" spans="1:22" x14ac:dyDescent="0.25">
      <c r="A670" s="1" t="s">
        <v>48</v>
      </c>
      <c r="B670" s="1" t="s">
        <v>16</v>
      </c>
      <c r="C670" s="1" t="s">
        <v>12</v>
      </c>
      <c r="D670" s="1" t="s">
        <v>23</v>
      </c>
      <c r="E670" s="3">
        <v>0</v>
      </c>
      <c r="F670" s="1" t="s">
        <v>12</v>
      </c>
      <c r="G670" s="1" t="s">
        <v>101</v>
      </c>
      <c r="H670" s="13">
        <f>IF(G670="Mix",'Growth Factors'!$N$7,(IF(G670="Oil",'Growth Factors'!$E$7,'Growth Factors'!$K$7)))</f>
        <v>8.9570562775409979E-2</v>
      </c>
      <c r="I670" s="23">
        <f>IF(G670="Mix",'Growth Factors'!$O$7,(IF(G670="Oil",'Growth Factors'!$F$7,'Growth Factors'!$L$7)))</f>
        <v>0.14741463403243865</v>
      </c>
      <c r="J670" s="23">
        <f>IF(G670="Mix",'Growth Factors'!$P$7,(IF(G670="Oil",'Growth Factors'!$G$7,'Growth Factors'!$M$7)))</f>
        <v>-9.7846340250338504E-3</v>
      </c>
      <c r="K670" s="23">
        <f>IF(G670="Mix",'Growth Factors'!$N$12,(IF(G670="Oil",'Growth Factors'!$E$12,'Growth Factors'!$K$12)))</f>
        <v>0.12354040091572198</v>
      </c>
      <c r="L670" s="23">
        <f>IF(G670="Mix",'Growth Factors'!$O$12,(IF(G670="Oil",'Growth Factors'!$F$12,'Growth Factors'!$L$12)))</f>
        <v>0.23183776999580308</v>
      </c>
      <c r="M670" s="23">
        <f>IF(G670="Mix",'Growth Factors'!$P$12,(IF(G670="Oil",'Growth Factors'!$G$12,'Growth Factors'!$M$12)))</f>
        <v>2.7241294693957304E-2</v>
      </c>
      <c r="N670" s="24" t="str">
        <f>VLOOKUP(A670,'Part 50 Counties'!$A$2:$B$34,2)</f>
        <v>No</v>
      </c>
      <c r="O670" s="25">
        <f>(IF(N670="No",0,(IF(D670="CO2",0,(VLOOKUP(F670,'Rule Reductions'!$C$2:$E$75,2,FALSE))))))</f>
        <v>0</v>
      </c>
      <c r="P670" s="25">
        <f>(IF(N670="No",0,(IF(D670="CO2",0,(VLOOKUP(F670,'Rule Reductions'!$C$2:$E$75,3,FALSE))))))</f>
        <v>0</v>
      </c>
      <c r="Q670" s="22">
        <f t="shared" si="60"/>
        <v>0</v>
      </c>
      <c r="R670" s="22">
        <f t="shared" si="61"/>
        <v>0</v>
      </c>
      <c r="S670" s="22">
        <f t="shared" si="62"/>
        <v>0</v>
      </c>
      <c r="T670" s="22">
        <f t="shared" si="63"/>
        <v>0</v>
      </c>
      <c r="U670" s="22">
        <f t="shared" si="64"/>
        <v>0</v>
      </c>
      <c r="V670" s="22">
        <f t="shared" si="65"/>
        <v>0</v>
      </c>
    </row>
    <row r="671" spans="1:22" x14ac:dyDescent="0.25">
      <c r="A671" s="1" t="s">
        <v>48</v>
      </c>
      <c r="B671" s="1" t="s">
        <v>16</v>
      </c>
      <c r="C671" s="1" t="s">
        <v>12</v>
      </c>
      <c r="D671" s="1" t="s">
        <v>24</v>
      </c>
      <c r="E671" s="3">
        <v>0</v>
      </c>
      <c r="F671" s="1" t="s">
        <v>12</v>
      </c>
      <c r="G671" s="1" t="s">
        <v>101</v>
      </c>
      <c r="H671" s="13">
        <f>IF(G671="Mix",'Growth Factors'!$N$7,(IF(G671="Oil",'Growth Factors'!$E$7,'Growth Factors'!$K$7)))</f>
        <v>8.9570562775409979E-2</v>
      </c>
      <c r="I671" s="23">
        <f>IF(G671="Mix",'Growth Factors'!$O$7,(IF(G671="Oil",'Growth Factors'!$F$7,'Growth Factors'!$L$7)))</f>
        <v>0.14741463403243865</v>
      </c>
      <c r="J671" s="23">
        <f>IF(G671="Mix",'Growth Factors'!$P$7,(IF(G671="Oil",'Growth Factors'!$G$7,'Growth Factors'!$M$7)))</f>
        <v>-9.7846340250338504E-3</v>
      </c>
      <c r="K671" s="23">
        <f>IF(G671="Mix",'Growth Factors'!$N$12,(IF(G671="Oil",'Growth Factors'!$E$12,'Growth Factors'!$K$12)))</f>
        <v>0.12354040091572198</v>
      </c>
      <c r="L671" s="23">
        <f>IF(G671="Mix",'Growth Factors'!$O$12,(IF(G671="Oil",'Growth Factors'!$F$12,'Growth Factors'!$L$12)))</f>
        <v>0.23183776999580308</v>
      </c>
      <c r="M671" s="23">
        <f>IF(G671="Mix",'Growth Factors'!$P$12,(IF(G671="Oil",'Growth Factors'!$G$12,'Growth Factors'!$M$12)))</f>
        <v>2.7241294693957304E-2</v>
      </c>
      <c r="N671" s="24" t="str">
        <f>VLOOKUP(A671,'Part 50 Counties'!$A$2:$B$34,2)</f>
        <v>No</v>
      </c>
      <c r="O671" s="25">
        <f>(IF(N671="No",0,(IF(D671="CO2",0,(VLOOKUP(F671,'Rule Reductions'!$C$2:$E$75,2,FALSE))))))</f>
        <v>0</v>
      </c>
      <c r="P671" s="25">
        <f>(IF(N671="No",0,(IF(D671="CO2",0,(VLOOKUP(F671,'Rule Reductions'!$C$2:$E$75,3,FALSE))))))</f>
        <v>0</v>
      </c>
      <c r="Q671" s="22">
        <f t="shared" si="60"/>
        <v>0</v>
      </c>
      <c r="R671" s="22">
        <f t="shared" si="61"/>
        <v>0</v>
      </c>
      <c r="S671" s="22">
        <f t="shared" si="62"/>
        <v>0</v>
      </c>
      <c r="T671" s="22">
        <f t="shared" si="63"/>
        <v>0</v>
      </c>
      <c r="U671" s="22">
        <f t="shared" si="64"/>
        <v>0</v>
      </c>
      <c r="V671" s="22">
        <f t="shared" si="65"/>
        <v>0</v>
      </c>
    </row>
    <row r="672" spans="1:22" x14ac:dyDescent="0.25">
      <c r="A672" s="1" t="s">
        <v>48</v>
      </c>
      <c r="B672" s="1" t="s">
        <v>35</v>
      </c>
      <c r="C672" s="1" t="s">
        <v>12</v>
      </c>
      <c r="D672" s="1" t="s">
        <v>23</v>
      </c>
      <c r="E672" s="2">
        <v>260.63179757265601</v>
      </c>
      <c r="F672" s="1" t="s">
        <v>12</v>
      </c>
      <c r="G672" s="1" t="s">
        <v>101</v>
      </c>
      <c r="H672" s="13">
        <f>IF(G672="Mix",'Growth Factors'!$N$7,(IF(G672="Oil",'Growth Factors'!$E$7,'Growth Factors'!$K$7)))</f>
        <v>8.9570562775409979E-2</v>
      </c>
      <c r="I672" s="23">
        <f>IF(G672="Mix",'Growth Factors'!$O$7,(IF(G672="Oil",'Growth Factors'!$F$7,'Growth Factors'!$L$7)))</f>
        <v>0.14741463403243865</v>
      </c>
      <c r="J672" s="23">
        <f>IF(G672="Mix",'Growth Factors'!$P$7,(IF(G672="Oil",'Growth Factors'!$G$7,'Growth Factors'!$M$7)))</f>
        <v>-9.7846340250338504E-3</v>
      </c>
      <c r="K672" s="23">
        <f>IF(G672="Mix",'Growth Factors'!$N$12,(IF(G672="Oil",'Growth Factors'!$E$12,'Growth Factors'!$K$12)))</f>
        <v>0.12354040091572198</v>
      </c>
      <c r="L672" s="23">
        <f>IF(G672="Mix",'Growth Factors'!$O$12,(IF(G672="Oil",'Growth Factors'!$F$12,'Growth Factors'!$L$12)))</f>
        <v>0.23183776999580308</v>
      </c>
      <c r="M672" s="23">
        <f>IF(G672="Mix",'Growth Factors'!$P$12,(IF(G672="Oil",'Growth Factors'!$G$12,'Growth Factors'!$M$12)))</f>
        <v>2.7241294693957304E-2</v>
      </c>
      <c r="N672" s="24" t="str">
        <f>VLOOKUP(A672,'Part 50 Counties'!$A$2:$B$34,2)</f>
        <v>No</v>
      </c>
      <c r="O672" s="25">
        <f>(IF(N672="No",0,(IF(D672="CO2",0,(VLOOKUP(F672,'Rule Reductions'!$C$2:$E$75,2,FALSE))))))</f>
        <v>0</v>
      </c>
      <c r="P672" s="25">
        <f>(IF(N672="No",0,(IF(D672="CO2",0,(VLOOKUP(F672,'Rule Reductions'!$C$2:$E$75,3,FALSE))))))</f>
        <v>0</v>
      </c>
      <c r="Q672" s="22">
        <f t="shared" si="60"/>
        <v>283.97673435840557</v>
      </c>
      <c r="R672" s="22">
        <f t="shared" si="61"/>
        <v>299.05273862904573</v>
      </c>
      <c r="S672" s="22">
        <f t="shared" si="62"/>
        <v>258.08161081812085</v>
      </c>
      <c r="T672" s="22">
        <f t="shared" si="63"/>
        <v>292.8303543361672</v>
      </c>
      <c r="U672" s="22">
        <f t="shared" si="64"/>
        <v>321.05609231189817</v>
      </c>
      <c r="V672" s="22">
        <f t="shared" si="65"/>
        <v>267.73174517694855</v>
      </c>
    </row>
    <row r="673" spans="1:22" x14ac:dyDescent="0.25">
      <c r="A673" s="1" t="s">
        <v>48</v>
      </c>
      <c r="B673" s="1" t="s">
        <v>35</v>
      </c>
      <c r="C673" s="1" t="s">
        <v>12</v>
      </c>
      <c r="D673" s="1" t="s">
        <v>24</v>
      </c>
      <c r="E673" s="6">
        <v>7.5166165531990199</v>
      </c>
      <c r="F673" s="1" t="s">
        <v>12</v>
      </c>
      <c r="G673" s="1" t="s">
        <v>101</v>
      </c>
      <c r="H673" s="13">
        <f>IF(G673="Mix",'Growth Factors'!$N$7,(IF(G673="Oil",'Growth Factors'!$E$7,'Growth Factors'!$K$7)))</f>
        <v>8.9570562775409979E-2</v>
      </c>
      <c r="I673" s="23">
        <f>IF(G673="Mix",'Growth Factors'!$O$7,(IF(G673="Oil",'Growth Factors'!$F$7,'Growth Factors'!$L$7)))</f>
        <v>0.14741463403243865</v>
      </c>
      <c r="J673" s="23">
        <f>IF(G673="Mix",'Growth Factors'!$P$7,(IF(G673="Oil",'Growth Factors'!$G$7,'Growth Factors'!$M$7)))</f>
        <v>-9.7846340250338504E-3</v>
      </c>
      <c r="K673" s="23">
        <f>IF(G673="Mix",'Growth Factors'!$N$12,(IF(G673="Oil",'Growth Factors'!$E$12,'Growth Factors'!$K$12)))</f>
        <v>0.12354040091572198</v>
      </c>
      <c r="L673" s="23">
        <f>IF(G673="Mix",'Growth Factors'!$O$12,(IF(G673="Oil",'Growth Factors'!$F$12,'Growth Factors'!$L$12)))</f>
        <v>0.23183776999580308</v>
      </c>
      <c r="M673" s="23">
        <f>IF(G673="Mix",'Growth Factors'!$P$12,(IF(G673="Oil",'Growth Factors'!$G$12,'Growth Factors'!$M$12)))</f>
        <v>2.7241294693957304E-2</v>
      </c>
      <c r="N673" s="24" t="str">
        <f>VLOOKUP(A673,'Part 50 Counties'!$A$2:$B$34,2)</f>
        <v>No</v>
      </c>
      <c r="O673" s="25">
        <f>(IF(N673="No",0,(IF(D673="CO2",0,(VLOOKUP(F673,'Rule Reductions'!$C$2:$E$75,2,FALSE))))))</f>
        <v>0</v>
      </c>
      <c r="P673" s="25">
        <f>(IF(N673="No",0,(IF(D673="CO2",0,(VLOOKUP(F673,'Rule Reductions'!$C$2:$E$75,3,FALSE))))))</f>
        <v>0</v>
      </c>
      <c r="Q673" s="22">
        <f t="shared" si="60"/>
        <v>8.1898841280360184</v>
      </c>
      <c r="R673" s="22">
        <f t="shared" si="61"/>
        <v>8.6246758315510235</v>
      </c>
      <c r="S673" s="22">
        <f t="shared" si="62"/>
        <v>7.4430692111194565</v>
      </c>
      <c r="T673" s="22">
        <f t="shared" si="63"/>
        <v>8.4452223757109781</v>
      </c>
      <c r="U673" s="22">
        <f t="shared" si="64"/>
        <v>9.2592521728062209</v>
      </c>
      <c r="V673" s="22">
        <f t="shared" si="65"/>
        <v>7.7213789198261917</v>
      </c>
    </row>
    <row r="674" spans="1:22" x14ac:dyDescent="0.25">
      <c r="A674" s="1" t="s">
        <v>56</v>
      </c>
      <c r="B674" s="1" t="s">
        <v>35</v>
      </c>
      <c r="C674" s="1" t="s">
        <v>12</v>
      </c>
      <c r="D674" s="1" t="s">
        <v>23</v>
      </c>
      <c r="E674" s="2">
        <v>35.044817311918301</v>
      </c>
      <c r="F674" s="1" t="s">
        <v>12</v>
      </c>
      <c r="G674" s="1" t="s">
        <v>101</v>
      </c>
      <c r="H674" s="13">
        <f>IF(G674="Mix",'Growth Factors'!$N$7,(IF(G674="Oil",'Growth Factors'!$E$7,'Growth Factors'!$K$7)))</f>
        <v>8.9570562775409979E-2</v>
      </c>
      <c r="I674" s="23">
        <f>IF(G674="Mix",'Growth Factors'!$O$7,(IF(G674="Oil",'Growth Factors'!$F$7,'Growth Factors'!$L$7)))</f>
        <v>0.14741463403243865</v>
      </c>
      <c r="J674" s="23">
        <f>IF(G674="Mix",'Growth Factors'!$P$7,(IF(G674="Oil",'Growth Factors'!$G$7,'Growth Factors'!$M$7)))</f>
        <v>-9.7846340250338504E-3</v>
      </c>
      <c r="K674" s="23">
        <f>IF(G674="Mix",'Growth Factors'!$N$12,(IF(G674="Oil",'Growth Factors'!$E$12,'Growth Factors'!$K$12)))</f>
        <v>0.12354040091572198</v>
      </c>
      <c r="L674" s="23">
        <f>IF(G674="Mix",'Growth Factors'!$O$12,(IF(G674="Oil",'Growth Factors'!$F$12,'Growth Factors'!$L$12)))</f>
        <v>0.23183776999580308</v>
      </c>
      <c r="M674" s="23">
        <f>IF(G674="Mix",'Growth Factors'!$P$12,(IF(G674="Oil",'Growth Factors'!$G$12,'Growth Factors'!$M$12)))</f>
        <v>2.7241294693957304E-2</v>
      </c>
      <c r="N674" s="24" t="str">
        <f>VLOOKUP(A674,'Part 50 Counties'!$A$2:$B$34,2)</f>
        <v>No</v>
      </c>
      <c r="O674" s="25">
        <f>(IF(N674="No",0,(IF(D674="CO2",0,(VLOOKUP(F674,'Rule Reductions'!$C$2:$E$75,2,FALSE))))))</f>
        <v>0</v>
      </c>
      <c r="P674" s="25">
        <f>(IF(N674="No",0,(IF(D674="CO2",0,(VLOOKUP(F674,'Rule Reductions'!$C$2:$E$75,3,FALSE))))))</f>
        <v>0</v>
      </c>
      <c r="Q674" s="22">
        <f t="shared" si="60"/>
        <v>38.183801320908252</v>
      </c>
      <c r="R674" s="22">
        <f t="shared" si="61"/>
        <v>40.210936230688411</v>
      </c>
      <c r="S674" s="22">
        <f t="shared" si="62"/>
        <v>34.701916600047014</v>
      </c>
      <c r="T674" s="22">
        <f t="shared" si="63"/>
        <v>39.374268092650922</v>
      </c>
      <c r="U674" s="22">
        <f t="shared" si="64"/>
        <v>43.169529607423755</v>
      </c>
      <c r="V674" s="22">
        <f t="shared" si="65"/>
        <v>35.999483507808165</v>
      </c>
    </row>
    <row r="675" spans="1:22" x14ac:dyDescent="0.25">
      <c r="A675" s="1" t="s">
        <v>56</v>
      </c>
      <c r="B675" s="1" t="s">
        <v>35</v>
      </c>
      <c r="C675" s="1" t="s">
        <v>12</v>
      </c>
      <c r="D675" s="1" t="s">
        <v>24</v>
      </c>
      <c r="E675" s="6">
        <v>1.0106919277075901</v>
      </c>
      <c r="F675" s="1" t="s">
        <v>12</v>
      </c>
      <c r="G675" s="1" t="s">
        <v>101</v>
      </c>
      <c r="H675" s="13">
        <f>IF(G675="Mix",'Growth Factors'!$N$7,(IF(G675="Oil",'Growth Factors'!$E$7,'Growth Factors'!$K$7)))</f>
        <v>8.9570562775409979E-2</v>
      </c>
      <c r="I675" s="23">
        <f>IF(G675="Mix",'Growth Factors'!$O$7,(IF(G675="Oil",'Growth Factors'!$F$7,'Growth Factors'!$L$7)))</f>
        <v>0.14741463403243865</v>
      </c>
      <c r="J675" s="23">
        <f>IF(G675="Mix",'Growth Factors'!$P$7,(IF(G675="Oil",'Growth Factors'!$G$7,'Growth Factors'!$M$7)))</f>
        <v>-9.7846340250338504E-3</v>
      </c>
      <c r="K675" s="23">
        <f>IF(G675="Mix",'Growth Factors'!$N$12,(IF(G675="Oil",'Growth Factors'!$E$12,'Growth Factors'!$K$12)))</f>
        <v>0.12354040091572198</v>
      </c>
      <c r="L675" s="23">
        <f>IF(G675="Mix",'Growth Factors'!$O$12,(IF(G675="Oil",'Growth Factors'!$F$12,'Growth Factors'!$L$12)))</f>
        <v>0.23183776999580308</v>
      </c>
      <c r="M675" s="23">
        <f>IF(G675="Mix",'Growth Factors'!$P$12,(IF(G675="Oil",'Growth Factors'!$G$12,'Growth Factors'!$M$12)))</f>
        <v>2.7241294693957304E-2</v>
      </c>
      <c r="N675" s="24" t="str">
        <f>VLOOKUP(A675,'Part 50 Counties'!$A$2:$B$34,2)</f>
        <v>No</v>
      </c>
      <c r="O675" s="25">
        <f>(IF(N675="No",0,(IF(D675="CO2",0,(VLOOKUP(F675,'Rule Reductions'!$C$2:$E$75,2,FALSE))))))</f>
        <v>0</v>
      </c>
      <c r="P675" s="25">
        <f>(IF(N675="No",0,(IF(D675="CO2",0,(VLOOKUP(F675,'Rule Reductions'!$C$2:$E$75,3,FALSE))))))</f>
        <v>0</v>
      </c>
      <c r="Q675" s="22">
        <f t="shared" si="60"/>
        <v>1.1012201724649229</v>
      </c>
      <c r="R675" s="22">
        <f t="shared" si="61"/>
        <v>1.1596827083501444</v>
      </c>
      <c r="S675" s="22">
        <f t="shared" si="62"/>
        <v>1.0008026770829155</v>
      </c>
      <c r="T675" s="22">
        <f t="shared" si="63"/>
        <v>1.1355532136588695</v>
      </c>
      <c r="U675" s="22">
        <f t="shared" si="64"/>
        <v>1.2450084903800773</v>
      </c>
      <c r="V675" s="22">
        <f t="shared" si="65"/>
        <v>1.0382244843550763</v>
      </c>
    </row>
    <row r="676" spans="1:22" x14ac:dyDescent="0.25">
      <c r="A676" s="1" t="s">
        <v>59</v>
      </c>
      <c r="B676" s="1" t="s">
        <v>35</v>
      </c>
      <c r="C676" s="1" t="s">
        <v>12</v>
      </c>
      <c r="D676" s="1" t="s">
        <v>23</v>
      </c>
      <c r="E676" s="2">
        <v>43.853307837279701</v>
      </c>
      <c r="F676" s="1" t="s">
        <v>12</v>
      </c>
      <c r="G676" s="1" t="s">
        <v>101</v>
      </c>
      <c r="H676" s="13">
        <f>IF(G676="Mix",'Growth Factors'!$N$7,(IF(G676="Oil",'Growth Factors'!$E$7,'Growth Factors'!$K$7)))</f>
        <v>8.9570562775409979E-2</v>
      </c>
      <c r="I676" s="23">
        <f>IF(G676="Mix",'Growth Factors'!$O$7,(IF(G676="Oil",'Growth Factors'!$F$7,'Growth Factors'!$L$7)))</f>
        <v>0.14741463403243865</v>
      </c>
      <c r="J676" s="23">
        <f>IF(G676="Mix",'Growth Factors'!$P$7,(IF(G676="Oil",'Growth Factors'!$G$7,'Growth Factors'!$M$7)))</f>
        <v>-9.7846340250338504E-3</v>
      </c>
      <c r="K676" s="23">
        <f>IF(G676="Mix",'Growth Factors'!$N$12,(IF(G676="Oil",'Growth Factors'!$E$12,'Growth Factors'!$K$12)))</f>
        <v>0.12354040091572198</v>
      </c>
      <c r="L676" s="23">
        <f>IF(G676="Mix",'Growth Factors'!$O$12,(IF(G676="Oil",'Growth Factors'!$F$12,'Growth Factors'!$L$12)))</f>
        <v>0.23183776999580308</v>
      </c>
      <c r="M676" s="23">
        <f>IF(G676="Mix",'Growth Factors'!$P$12,(IF(G676="Oil",'Growth Factors'!$G$12,'Growth Factors'!$M$12)))</f>
        <v>2.7241294693957304E-2</v>
      </c>
      <c r="N676" s="24" t="str">
        <f>VLOOKUP(A676,'Part 50 Counties'!$A$2:$B$34,2)</f>
        <v>No</v>
      </c>
      <c r="O676" s="25">
        <f>(IF(N676="No",0,(IF(D676="CO2",0,(VLOOKUP(F676,'Rule Reductions'!$C$2:$E$75,2,FALSE))))))</f>
        <v>0</v>
      </c>
      <c r="P676" s="25">
        <f>(IF(N676="No",0,(IF(D676="CO2",0,(VLOOKUP(F676,'Rule Reductions'!$C$2:$E$75,3,FALSE))))))</f>
        <v>0</v>
      </c>
      <c r="Q676" s="22">
        <f t="shared" si="60"/>
        <v>47.781273299828143</v>
      </c>
      <c r="R676" s="22">
        <f t="shared" si="61"/>
        <v>50.317927163224162</v>
      </c>
      <c r="S676" s="22">
        <f t="shared" si="62"/>
        <v>43.424219269304771</v>
      </c>
      <c r="T676" s="22">
        <f t="shared" si="63"/>
        <v>49.270963068977807</v>
      </c>
      <c r="U676" s="22">
        <f t="shared" si="64"/>
        <v>54.020160933214108</v>
      </c>
      <c r="V676" s="22">
        <f t="shared" si="65"/>
        <v>45.047928719379861</v>
      </c>
    </row>
    <row r="677" spans="1:22" x14ac:dyDescent="0.25">
      <c r="A677" s="1" t="s">
        <v>59</v>
      </c>
      <c r="B677" s="1" t="s">
        <v>35</v>
      </c>
      <c r="C677" s="1" t="s">
        <v>12</v>
      </c>
      <c r="D677" s="1" t="s">
        <v>24</v>
      </c>
      <c r="E677" s="6">
        <v>1.2647286427525799</v>
      </c>
      <c r="F677" s="1" t="s">
        <v>12</v>
      </c>
      <c r="G677" s="1" t="s">
        <v>101</v>
      </c>
      <c r="H677" s="13">
        <f>IF(G677="Mix",'Growth Factors'!$N$7,(IF(G677="Oil",'Growth Factors'!$E$7,'Growth Factors'!$K$7)))</f>
        <v>8.9570562775409979E-2</v>
      </c>
      <c r="I677" s="23">
        <f>IF(G677="Mix",'Growth Factors'!$O$7,(IF(G677="Oil",'Growth Factors'!$F$7,'Growth Factors'!$L$7)))</f>
        <v>0.14741463403243865</v>
      </c>
      <c r="J677" s="23">
        <f>IF(G677="Mix",'Growth Factors'!$P$7,(IF(G677="Oil",'Growth Factors'!$G$7,'Growth Factors'!$M$7)))</f>
        <v>-9.7846340250338504E-3</v>
      </c>
      <c r="K677" s="23">
        <f>IF(G677="Mix",'Growth Factors'!$N$12,(IF(G677="Oil",'Growth Factors'!$E$12,'Growth Factors'!$K$12)))</f>
        <v>0.12354040091572198</v>
      </c>
      <c r="L677" s="23">
        <f>IF(G677="Mix",'Growth Factors'!$O$12,(IF(G677="Oil",'Growth Factors'!$F$12,'Growth Factors'!$L$12)))</f>
        <v>0.23183776999580308</v>
      </c>
      <c r="M677" s="23">
        <f>IF(G677="Mix",'Growth Factors'!$P$12,(IF(G677="Oil",'Growth Factors'!$G$12,'Growth Factors'!$M$12)))</f>
        <v>2.7241294693957304E-2</v>
      </c>
      <c r="N677" s="24" t="str">
        <f>VLOOKUP(A677,'Part 50 Counties'!$A$2:$B$34,2)</f>
        <v>No</v>
      </c>
      <c r="O677" s="25">
        <f>(IF(N677="No",0,(IF(D677="CO2",0,(VLOOKUP(F677,'Rule Reductions'!$C$2:$E$75,2,FALSE))))))</f>
        <v>0</v>
      </c>
      <c r="P677" s="25">
        <f>(IF(N677="No",0,(IF(D677="CO2",0,(VLOOKUP(F677,'Rule Reductions'!$C$2:$E$75,3,FALSE))))))</f>
        <v>0</v>
      </c>
      <c r="Q677" s="22">
        <f t="shared" si="60"/>
        <v>1.3780110990421088</v>
      </c>
      <c r="R677" s="22">
        <f t="shared" si="61"/>
        <v>1.4511681527742943</v>
      </c>
      <c r="S677" s="22">
        <f t="shared" si="62"/>
        <v>1.2523537358422681</v>
      </c>
      <c r="T677" s="22">
        <f t="shared" si="63"/>
        <v>1.4209737263278306</v>
      </c>
      <c r="U677" s="22">
        <f t="shared" si="64"/>
        <v>1.5579405109381568</v>
      </c>
      <c r="V677" s="22">
        <f t="shared" si="65"/>
        <v>1.2991814884176915</v>
      </c>
    </row>
    <row r="678" spans="1:22" x14ac:dyDescent="0.25">
      <c r="A678" s="1" t="s">
        <v>55</v>
      </c>
      <c r="B678" s="1" t="s">
        <v>35</v>
      </c>
      <c r="C678" s="1" t="s">
        <v>12</v>
      </c>
      <c r="D678" s="1" t="s">
        <v>23</v>
      </c>
      <c r="E678" s="6">
        <v>1.23209269439632</v>
      </c>
      <c r="F678" s="1" t="s">
        <v>12</v>
      </c>
      <c r="G678" s="1" t="s">
        <v>101</v>
      </c>
      <c r="H678" s="13">
        <f>IF(G678="Mix",'Growth Factors'!$N$7,(IF(G678="Oil",'Growth Factors'!$E$7,'Growth Factors'!$K$7)))</f>
        <v>8.9570562775409979E-2</v>
      </c>
      <c r="I678" s="23">
        <f>IF(G678="Mix",'Growth Factors'!$O$7,(IF(G678="Oil",'Growth Factors'!$F$7,'Growth Factors'!$L$7)))</f>
        <v>0.14741463403243865</v>
      </c>
      <c r="J678" s="23">
        <f>IF(G678="Mix",'Growth Factors'!$P$7,(IF(G678="Oil",'Growth Factors'!$G$7,'Growth Factors'!$M$7)))</f>
        <v>-9.7846340250338504E-3</v>
      </c>
      <c r="K678" s="23">
        <f>IF(G678="Mix",'Growth Factors'!$N$12,(IF(G678="Oil",'Growth Factors'!$E$12,'Growth Factors'!$K$12)))</f>
        <v>0.12354040091572198</v>
      </c>
      <c r="L678" s="23">
        <f>IF(G678="Mix",'Growth Factors'!$O$12,(IF(G678="Oil",'Growth Factors'!$F$12,'Growth Factors'!$L$12)))</f>
        <v>0.23183776999580308</v>
      </c>
      <c r="M678" s="23">
        <f>IF(G678="Mix",'Growth Factors'!$P$12,(IF(G678="Oil",'Growth Factors'!$G$12,'Growth Factors'!$M$12)))</f>
        <v>2.7241294693957304E-2</v>
      </c>
      <c r="N678" s="24" t="str">
        <f>VLOOKUP(A678,'Part 50 Counties'!$A$2:$B$34,2)</f>
        <v>No</v>
      </c>
      <c r="O678" s="25">
        <f>(IF(N678="No",0,(IF(D678="CO2",0,(VLOOKUP(F678,'Rule Reductions'!$C$2:$E$75,2,FALSE))))))</f>
        <v>0</v>
      </c>
      <c r="P678" s="25">
        <f>(IF(N678="No",0,(IF(D678="CO2",0,(VLOOKUP(F678,'Rule Reductions'!$C$2:$E$75,3,FALSE))))))</f>
        <v>0</v>
      </c>
      <c r="Q678" s="22">
        <f t="shared" si="60"/>
        <v>1.3424519304248697</v>
      </c>
      <c r="R678" s="22">
        <f t="shared" si="61"/>
        <v>1.4137211880347949</v>
      </c>
      <c r="S678" s="22">
        <f t="shared" si="62"/>
        <v>1.2200371182967342</v>
      </c>
      <c r="T678" s="22">
        <f t="shared" si="63"/>
        <v>1.3843059198273735</v>
      </c>
      <c r="U678" s="22">
        <f t="shared" si="64"/>
        <v>1.5177383170932834</v>
      </c>
      <c r="V678" s="22">
        <f t="shared" si="65"/>
        <v>1.265656494574642</v>
      </c>
    </row>
    <row r="679" spans="1:22" x14ac:dyDescent="0.25">
      <c r="A679" s="1" t="s">
        <v>55</v>
      </c>
      <c r="B679" s="1" t="s">
        <v>35</v>
      </c>
      <c r="C679" s="1" t="s">
        <v>12</v>
      </c>
      <c r="D679" s="1" t="s">
        <v>24</v>
      </c>
      <c r="E679" s="7">
        <v>3.5533532086365102E-2</v>
      </c>
      <c r="F679" s="1" t="s">
        <v>12</v>
      </c>
      <c r="G679" s="1" t="s">
        <v>101</v>
      </c>
      <c r="H679" s="13">
        <f>IF(G679="Mix",'Growth Factors'!$N$7,(IF(G679="Oil",'Growth Factors'!$E$7,'Growth Factors'!$K$7)))</f>
        <v>8.9570562775409979E-2</v>
      </c>
      <c r="I679" s="23">
        <f>IF(G679="Mix",'Growth Factors'!$O$7,(IF(G679="Oil",'Growth Factors'!$F$7,'Growth Factors'!$L$7)))</f>
        <v>0.14741463403243865</v>
      </c>
      <c r="J679" s="23">
        <f>IF(G679="Mix",'Growth Factors'!$P$7,(IF(G679="Oil",'Growth Factors'!$G$7,'Growth Factors'!$M$7)))</f>
        <v>-9.7846340250338504E-3</v>
      </c>
      <c r="K679" s="23">
        <f>IF(G679="Mix",'Growth Factors'!$N$12,(IF(G679="Oil",'Growth Factors'!$E$12,'Growth Factors'!$K$12)))</f>
        <v>0.12354040091572198</v>
      </c>
      <c r="L679" s="23">
        <f>IF(G679="Mix",'Growth Factors'!$O$12,(IF(G679="Oil",'Growth Factors'!$F$12,'Growth Factors'!$L$12)))</f>
        <v>0.23183776999580308</v>
      </c>
      <c r="M679" s="23">
        <f>IF(G679="Mix",'Growth Factors'!$P$12,(IF(G679="Oil",'Growth Factors'!$G$12,'Growth Factors'!$M$12)))</f>
        <v>2.7241294693957304E-2</v>
      </c>
      <c r="N679" s="24" t="str">
        <f>VLOOKUP(A679,'Part 50 Counties'!$A$2:$B$34,2)</f>
        <v>No</v>
      </c>
      <c r="O679" s="25">
        <f>(IF(N679="No",0,(IF(D679="CO2",0,(VLOOKUP(F679,'Rule Reductions'!$C$2:$E$75,2,FALSE))))))</f>
        <v>0</v>
      </c>
      <c r="P679" s="25">
        <f>(IF(N679="No",0,(IF(D679="CO2",0,(VLOOKUP(F679,'Rule Reductions'!$C$2:$E$75,3,FALSE))))))</f>
        <v>0</v>
      </c>
      <c r="Q679" s="22">
        <f t="shared" si="60"/>
        <v>3.8716290552738911E-2</v>
      </c>
      <c r="R679" s="22">
        <f t="shared" si="61"/>
        <v>4.0771694714756529E-2</v>
      </c>
      <c r="S679" s="22">
        <f t="shared" si="62"/>
        <v>3.5185849479283222E-2</v>
      </c>
      <c r="T679" s="22">
        <f t="shared" si="63"/>
        <v>3.9923358886266316E-2</v>
      </c>
      <c r="U679" s="22">
        <f t="shared" si="64"/>
        <v>4.3771546925342304E-2</v>
      </c>
      <c r="V679" s="22">
        <f t="shared" si="65"/>
        <v>3.6501511505446962E-2</v>
      </c>
    </row>
    <row r="680" spans="1:22" x14ac:dyDescent="0.25">
      <c r="A680" s="1" t="s">
        <v>42</v>
      </c>
      <c r="B680" s="1" t="s">
        <v>16</v>
      </c>
      <c r="C680" s="1" t="s">
        <v>12</v>
      </c>
      <c r="D680" s="1" t="s">
        <v>23</v>
      </c>
      <c r="E680" s="3">
        <v>0</v>
      </c>
      <c r="F680" s="1" t="s">
        <v>12</v>
      </c>
      <c r="G680" s="1" t="s">
        <v>101</v>
      </c>
      <c r="H680" s="13">
        <f>IF(G680="Mix",'Growth Factors'!$N$7,(IF(G680="Oil",'Growth Factors'!$E$7,'Growth Factors'!$K$7)))</f>
        <v>8.9570562775409979E-2</v>
      </c>
      <c r="I680" s="23">
        <f>IF(G680="Mix",'Growth Factors'!$O$7,(IF(G680="Oil",'Growth Factors'!$F$7,'Growth Factors'!$L$7)))</f>
        <v>0.14741463403243865</v>
      </c>
      <c r="J680" s="23">
        <f>IF(G680="Mix",'Growth Factors'!$P$7,(IF(G680="Oil",'Growth Factors'!$G$7,'Growth Factors'!$M$7)))</f>
        <v>-9.7846340250338504E-3</v>
      </c>
      <c r="K680" s="23">
        <f>IF(G680="Mix",'Growth Factors'!$N$12,(IF(G680="Oil",'Growth Factors'!$E$12,'Growth Factors'!$K$12)))</f>
        <v>0.12354040091572198</v>
      </c>
      <c r="L680" s="23">
        <f>IF(G680="Mix",'Growth Factors'!$O$12,(IF(G680="Oil",'Growth Factors'!$F$12,'Growth Factors'!$L$12)))</f>
        <v>0.23183776999580308</v>
      </c>
      <c r="M680" s="23">
        <f>IF(G680="Mix",'Growth Factors'!$P$12,(IF(G680="Oil",'Growth Factors'!$G$12,'Growth Factors'!$M$12)))</f>
        <v>2.7241294693957304E-2</v>
      </c>
      <c r="N680" s="24" t="str">
        <f>VLOOKUP(A680,'Part 50 Counties'!$A$2:$B$34,2)</f>
        <v>Yes</v>
      </c>
      <c r="O680" s="25">
        <f>(IF(N680="No",0,(IF(D680="CO2",0,(VLOOKUP(F680,'Rule Reductions'!$C$2:$E$75,2,FALSE))))))</f>
        <v>0</v>
      </c>
      <c r="P680" s="25">
        <f>(IF(N680="No",0,(IF(D680="CO2",0,(VLOOKUP(F680,'Rule Reductions'!$C$2:$E$75,3,FALSE))))))</f>
        <v>0</v>
      </c>
      <c r="Q680" s="22">
        <f t="shared" si="60"/>
        <v>0</v>
      </c>
      <c r="R680" s="22">
        <f t="shared" si="61"/>
        <v>0</v>
      </c>
      <c r="S680" s="22">
        <f t="shared" si="62"/>
        <v>0</v>
      </c>
      <c r="T680" s="22">
        <f t="shared" si="63"/>
        <v>0</v>
      </c>
      <c r="U680" s="22">
        <f t="shared" si="64"/>
        <v>0</v>
      </c>
      <c r="V680" s="22">
        <f t="shared" si="65"/>
        <v>0</v>
      </c>
    </row>
    <row r="681" spans="1:22" x14ac:dyDescent="0.25">
      <c r="A681" s="1" t="s">
        <v>42</v>
      </c>
      <c r="B681" s="1" t="s">
        <v>16</v>
      </c>
      <c r="C681" s="1" t="s">
        <v>12</v>
      </c>
      <c r="D681" s="1" t="s">
        <v>24</v>
      </c>
      <c r="E681" s="3">
        <v>0</v>
      </c>
      <c r="F681" s="1" t="s">
        <v>12</v>
      </c>
      <c r="G681" s="1" t="s">
        <v>101</v>
      </c>
      <c r="H681" s="13">
        <f>IF(G681="Mix",'Growth Factors'!$N$7,(IF(G681="Oil",'Growth Factors'!$E$7,'Growth Factors'!$K$7)))</f>
        <v>8.9570562775409979E-2</v>
      </c>
      <c r="I681" s="23">
        <f>IF(G681="Mix",'Growth Factors'!$O$7,(IF(G681="Oil",'Growth Factors'!$F$7,'Growth Factors'!$L$7)))</f>
        <v>0.14741463403243865</v>
      </c>
      <c r="J681" s="23">
        <f>IF(G681="Mix",'Growth Factors'!$P$7,(IF(G681="Oil",'Growth Factors'!$G$7,'Growth Factors'!$M$7)))</f>
        <v>-9.7846340250338504E-3</v>
      </c>
      <c r="K681" s="23">
        <f>IF(G681="Mix",'Growth Factors'!$N$12,(IF(G681="Oil",'Growth Factors'!$E$12,'Growth Factors'!$K$12)))</f>
        <v>0.12354040091572198</v>
      </c>
      <c r="L681" s="23">
        <f>IF(G681="Mix",'Growth Factors'!$O$12,(IF(G681="Oil",'Growth Factors'!$F$12,'Growth Factors'!$L$12)))</f>
        <v>0.23183776999580308</v>
      </c>
      <c r="M681" s="23">
        <f>IF(G681="Mix",'Growth Factors'!$P$12,(IF(G681="Oil",'Growth Factors'!$G$12,'Growth Factors'!$M$12)))</f>
        <v>2.7241294693957304E-2</v>
      </c>
      <c r="N681" s="24" t="str">
        <f>VLOOKUP(A681,'Part 50 Counties'!$A$2:$B$34,2)</f>
        <v>Yes</v>
      </c>
      <c r="O681" s="25">
        <f>(IF(N681="No",0,(IF(D681="CO2",0,(VLOOKUP(F681,'Rule Reductions'!$C$2:$E$75,2,FALSE))))))</f>
        <v>0</v>
      </c>
      <c r="P681" s="25">
        <f>(IF(N681="No",0,(IF(D681="CO2",0,(VLOOKUP(F681,'Rule Reductions'!$C$2:$E$75,3,FALSE))))))</f>
        <v>0</v>
      </c>
      <c r="Q681" s="22">
        <f t="shared" si="60"/>
        <v>0</v>
      </c>
      <c r="R681" s="22">
        <f t="shared" si="61"/>
        <v>0</v>
      </c>
      <c r="S681" s="22">
        <f t="shared" si="62"/>
        <v>0</v>
      </c>
      <c r="T681" s="22">
        <f t="shared" si="63"/>
        <v>0</v>
      </c>
      <c r="U681" s="22">
        <f t="shared" si="64"/>
        <v>0</v>
      </c>
      <c r="V681" s="22">
        <f t="shared" si="65"/>
        <v>0</v>
      </c>
    </row>
    <row r="682" spans="1:22" x14ac:dyDescent="0.25">
      <c r="A682" s="1" t="s">
        <v>42</v>
      </c>
      <c r="B682" s="1" t="s">
        <v>35</v>
      </c>
      <c r="C682" s="1" t="s">
        <v>12</v>
      </c>
      <c r="D682" s="1" t="s">
        <v>23</v>
      </c>
      <c r="E682" s="2">
        <v>69.009564844387398</v>
      </c>
      <c r="F682" s="1" t="s">
        <v>12</v>
      </c>
      <c r="G682" s="1" t="s">
        <v>101</v>
      </c>
      <c r="H682" s="13">
        <f>IF(G682="Mix",'Growth Factors'!$N$7,(IF(G682="Oil",'Growth Factors'!$E$7,'Growth Factors'!$K$7)))</f>
        <v>8.9570562775409979E-2</v>
      </c>
      <c r="I682" s="23">
        <f>IF(G682="Mix",'Growth Factors'!$O$7,(IF(G682="Oil",'Growth Factors'!$F$7,'Growth Factors'!$L$7)))</f>
        <v>0.14741463403243865</v>
      </c>
      <c r="J682" s="23">
        <f>IF(G682="Mix",'Growth Factors'!$P$7,(IF(G682="Oil",'Growth Factors'!$G$7,'Growth Factors'!$M$7)))</f>
        <v>-9.7846340250338504E-3</v>
      </c>
      <c r="K682" s="23">
        <f>IF(G682="Mix",'Growth Factors'!$N$12,(IF(G682="Oil",'Growth Factors'!$E$12,'Growth Factors'!$K$12)))</f>
        <v>0.12354040091572198</v>
      </c>
      <c r="L682" s="23">
        <f>IF(G682="Mix",'Growth Factors'!$O$12,(IF(G682="Oil",'Growth Factors'!$F$12,'Growth Factors'!$L$12)))</f>
        <v>0.23183776999580308</v>
      </c>
      <c r="M682" s="23">
        <f>IF(G682="Mix",'Growth Factors'!$P$12,(IF(G682="Oil",'Growth Factors'!$G$12,'Growth Factors'!$M$12)))</f>
        <v>2.7241294693957304E-2</v>
      </c>
      <c r="N682" s="24" t="str">
        <f>VLOOKUP(A682,'Part 50 Counties'!$A$2:$B$34,2)</f>
        <v>Yes</v>
      </c>
      <c r="O682" s="25">
        <f>(IF(N682="No",0,(IF(D682="CO2",0,(VLOOKUP(F682,'Rule Reductions'!$C$2:$E$75,2,FALSE))))))</f>
        <v>0</v>
      </c>
      <c r="P682" s="25">
        <f>(IF(N682="No",0,(IF(D682="CO2",0,(VLOOKUP(F682,'Rule Reductions'!$C$2:$E$75,3,FALSE))))))</f>
        <v>0</v>
      </c>
      <c r="Q682" s="22">
        <f t="shared" si="60"/>
        <v>75.190790404385325</v>
      </c>
      <c r="R682" s="22">
        <f t="shared" si="61"/>
        <v>79.182584590660611</v>
      </c>
      <c r="S682" s="22">
        <f t="shared" si="62"/>
        <v>68.334331508158229</v>
      </c>
      <c r="T682" s="22">
        <f t="shared" si="63"/>
        <v>77.535034152282535</v>
      </c>
      <c r="U682" s="22">
        <f t="shared" si="64"/>
        <v>85.008588466290945</v>
      </c>
      <c r="V682" s="22">
        <f t="shared" si="65"/>
        <v>70.889474737015107</v>
      </c>
    </row>
    <row r="683" spans="1:22" x14ac:dyDescent="0.25">
      <c r="A683" s="1" t="s">
        <v>42</v>
      </c>
      <c r="B683" s="1" t="s">
        <v>35</v>
      </c>
      <c r="C683" s="1" t="s">
        <v>12</v>
      </c>
      <c r="D683" s="1" t="s">
        <v>24</v>
      </c>
      <c r="E683" s="6">
        <v>1.9902346615776301</v>
      </c>
      <c r="F683" s="1" t="s">
        <v>12</v>
      </c>
      <c r="G683" s="1" t="s">
        <v>101</v>
      </c>
      <c r="H683" s="13">
        <f>IF(G683="Mix",'Growth Factors'!$N$7,(IF(G683="Oil",'Growth Factors'!$E$7,'Growth Factors'!$K$7)))</f>
        <v>8.9570562775409979E-2</v>
      </c>
      <c r="I683" s="23">
        <f>IF(G683="Mix",'Growth Factors'!$O$7,(IF(G683="Oil",'Growth Factors'!$F$7,'Growth Factors'!$L$7)))</f>
        <v>0.14741463403243865</v>
      </c>
      <c r="J683" s="23">
        <f>IF(G683="Mix",'Growth Factors'!$P$7,(IF(G683="Oil",'Growth Factors'!$G$7,'Growth Factors'!$M$7)))</f>
        <v>-9.7846340250338504E-3</v>
      </c>
      <c r="K683" s="23">
        <f>IF(G683="Mix",'Growth Factors'!$N$12,(IF(G683="Oil",'Growth Factors'!$E$12,'Growth Factors'!$K$12)))</f>
        <v>0.12354040091572198</v>
      </c>
      <c r="L683" s="23">
        <f>IF(G683="Mix",'Growth Factors'!$O$12,(IF(G683="Oil",'Growth Factors'!$F$12,'Growth Factors'!$L$12)))</f>
        <v>0.23183776999580308</v>
      </c>
      <c r="M683" s="23">
        <f>IF(G683="Mix",'Growth Factors'!$P$12,(IF(G683="Oil",'Growth Factors'!$G$12,'Growth Factors'!$M$12)))</f>
        <v>2.7241294693957304E-2</v>
      </c>
      <c r="N683" s="24" t="str">
        <f>VLOOKUP(A683,'Part 50 Counties'!$A$2:$B$34,2)</f>
        <v>Yes</v>
      </c>
      <c r="O683" s="25">
        <f>(IF(N683="No",0,(IF(D683="CO2",0,(VLOOKUP(F683,'Rule Reductions'!$C$2:$E$75,2,FALSE))))))</f>
        <v>0</v>
      </c>
      <c r="P683" s="25">
        <f>(IF(N683="No",0,(IF(D683="CO2",0,(VLOOKUP(F683,'Rule Reductions'!$C$2:$E$75,3,FALSE))))))</f>
        <v>0</v>
      </c>
      <c r="Q683" s="22">
        <f t="shared" si="60"/>
        <v>2.1685011002702659</v>
      </c>
      <c r="R683" s="22">
        <f t="shared" si="61"/>
        <v>2.2836243758527708</v>
      </c>
      <c r="S683" s="22">
        <f t="shared" si="62"/>
        <v>1.9707609437901559</v>
      </c>
      <c r="T683" s="22">
        <f t="shared" si="63"/>
        <v>2.2361090495852967</v>
      </c>
      <c r="U683" s="22">
        <f t="shared" si="64"/>
        <v>2.4516462272861399</v>
      </c>
      <c r="V683" s="22">
        <f t="shared" si="65"/>
        <v>2.0444512305037947</v>
      </c>
    </row>
    <row r="684" spans="1:22" x14ac:dyDescent="0.25">
      <c r="A684" s="1" t="s">
        <v>43</v>
      </c>
      <c r="B684" s="1" t="s">
        <v>35</v>
      </c>
      <c r="C684" s="1" t="s">
        <v>12</v>
      </c>
      <c r="D684" s="1" t="s">
        <v>23</v>
      </c>
      <c r="E684" s="2">
        <v>96.082901517309807</v>
      </c>
      <c r="F684" s="1" t="s">
        <v>12</v>
      </c>
      <c r="G684" s="1" t="s">
        <v>101</v>
      </c>
      <c r="H684" s="13">
        <f>IF(G684="Mix",'Growth Factors'!$N$7,(IF(G684="Oil",'Growth Factors'!$E$7,'Growth Factors'!$K$7)))</f>
        <v>8.9570562775409979E-2</v>
      </c>
      <c r="I684" s="23">
        <f>IF(G684="Mix",'Growth Factors'!$O$7,(IF(G684="Oil",'Growth Factors'!$F$7,'Growth Factors'!$L$7)))</f>
        <v>0.14741463403243865</v>
      </c>
      <c r="J684" s="23">
        <f>IF(G684="Mix",'Growth Factors'!$P$7,(IF(G684="Oil",'Growth Factors'!$G$7,'Growth Factors'!$M$7)))</f>
        <v>-9.7846340250338504E-3</v>
      </c>
      <c r="K684" s="23">
        <f>IF(G684="Mix",'Growth Factors'!$N$12,(IF(G684="Oil",'Growth Factors'!$E$12,'Growth Factors'!$K$12)))</f>
        <v>0.12354040091572198</v>
      </c>
      <c r="L684" s="23">
        <f>IF(G684="Mix",'Growth Factors'!$O$12,(IF(G684="Oil",'Growth Factors'!$F$12,'Growth Factors'!$L$12)))</f>
        <v>0.23183776999580308</v>
      </c>
      <c r="M684" s="23">
        <f>IF(G684="Mix",'Growth Factors'!$P$12,(IF(G684="Oil",'Growth Factors'!$G$12,'Growth Factors'!$M$12)))</f>
        <v>2.7241294693957304E-2</v>
      </c>
      <c r="N684" s="24" t="str">
        <f>VLOOKUP(A684,'Part 50 Counties'!$A$2:$B$34,2)</f>
        <v>No</v>
      </c>
      <c r="O684" s="25">
        <f>(IF(N684="No",0,(IF(D684="CO2",0,(VLOOKUP(F684,'Rule Reductions'!$C$2:$E$75,2,FALSE))))))</f>
        <v>0</v>
      </c>
      <c r="P684" s="25">
        <f>(IF(N684="No",0,(IF(D684="CO2",0,(VLOOKUP(F684,'Rule Reductions'!$C$2:$E$75,3,FALSE))))))</f>
        <v>0</v>
      </c>
      <c r="Q684" s="22">
        <f t="shared" si="60"/>
        <v>104.68910107930954</v>
      </c>
      <c r="R684" s="22">
        <f t="shared" si="61"/>
        <v>110.24692728125888</v>
      </c>
      <c r="S684" s="22">
        <f t="shared" si="62"/>
        <v>95.14276548989956</v>
      </c>
      <c r="T684" s="22">
        <f t="shared" si="63"/>
        <v>107.95302169190408</v>
      </c>
      <c r="U684" s="22">
        <f t="shared" si="64"/>
        <v>118.35854713980929</v>
      </c>
      <c r="V684" s="22">
        <f t="shared" si="65"/>
        <v>98.700324152593325</v>
      </c>
    </row>
    <row r="685" spans="1:22" x14ac:dyDescent="0.25">
      <c r="A685" s="1" t="s">
        <v>43</v>
      </c>
      <c r="B685" s="1" t="s">
        <v>35</v>
      </c>
      <c r="C685" s="1" t="s">
        <v>12</v>
      </c>
      <c r="D685" s="1" t="s">
        <v>24</v>
      </c>
      <c r="E685" s="6">
        <v>2.77102922494739</v>
      </c>
      <c r="F685" s="1" t="s">
        <v>12</v>
      </c>
      <c r="G685" s="1" t="s">
        <v>101</v>
      </c>
      <c r="H685" s="13">
        <f>IF(G685="Mix",'Growth Factors'!$N$7,(IF(G685="Oil",'Growth Factors'!$E$7,'Growth Factors'!$K$7)))</f>
        <v>8.9570562775409979E-2</v>
      </c>
      <c r="I685" s="23">
        <f>IF(G685="Mix",'Growth Factors'!$O$7,(IF(G685="Oil",'Growth Factors'!$F$7,'Growth Factors'!$L$7)))</f>
        <v>0.14741463403243865</v>
      </c>
      <c r="J685" s="23">
        <f>IF(G685="Mix",'Growth Factors'!$P$7,(IF(G685="Oil",'Growth Factors'!$G$7,'Growth Factors'!$M$7)))</f>
        <v>-9.7846340250338504E-3</v>
      </c>
      <c r="K685" s="23">
        <f>IF(G685="Mix",'Growth Factors'!$N$12,(IF(G685="Oil",'Growth Factors'!$E$12,'Growth Factors'!$K$12)))</f>
        <v>0.12354040091572198</v>
      </c>
      <c r="L685" s="23">
        <f>IF(G685="Mix",'Growth Factors'!$O$12,(IF(G685="Oil",'Growth Factors'!$F$12,'Growth Factors'!$L$12)))</f>
        <v>0.23183776999580308</v>
      </c>
      <c r="M685" s="23">
        <f>IF(G685="Mix",'Growth Factors'!$P$12,(IF(G685="Oil",'Growth Factors'!$G$12,'Growth Factors'!$M$12)))</f>
        <v>2.7241294693957304E-2</v>
      </c>
      <c r="N685" s="24" t="str">
        <f>VLOOKUP(A685,'Part 50 Counties'!$A$2:$B$34,2)</f>
        <v>No</v>
      </c>
      <c r="O685" s="25">
        <f>(IF(N685="No",0,(IF(D685="CO2",0,(VLOOKUP(F685,'Rule Reductions'!$C$2:$E$75,2,FALSE))))))</f>
        <v>0</v>
      </c>
      <c r="P685" s="25">
        <f>(IF(N685="No",0,(IF(D685="CO2",0,(VLOOKUP(F685,'Rule Reductions'!$C$2:$E$75,3,FALSE))))))</f>
        <v>0</v>
      </c>
      <c r="Q685" s="22">
        <f t="shared" si="60"/>
        <v>3.019231872093036</v>
      </c>
      <c r="R685" s="22">
        <f t="shared" si="61"/>
        <v>3.1795194840362018</v>
      </c>
      <c r="S685" s="22">
        <f t="shared" si="62"/>
        <v>2.7439157181086067</v>
      </c>
      <c r="T685" s="22">
        <f t="shared" si="63"/>
        <v>3.1133632863465728</v>
      </c>
      <c r="U685" s="22">
        <f t="shared" si="64"/>
        <v>3.4134584610523917</v>
      </c>
      <c r="V685" s="22">
        <f t="shared" si="65"/>
        <v>2.84651564866975</v>
      </c>
    </row>
    <row r="686" spans="1:22" x14ac:dyDescent="0.25">
      <c r="A686" s="1" t="s">
        <v>22</v>
      </c>
      <c r="B686" s="1" t="s">
        <v>16</v>
      </c>
      <c r="C686" s="1" t="s">
        <v>12</v>
      </c>
      <c r="D686" s="1" t="s">
        <v>23</v>
      </c>
      <c r="E686" s="3">
        <v>0</v>
      </c>
      <c r="F686" s="1" t="s">
        <v>12</v>
      </c>
      <c r="G686" s="1" t="s">
        <v>101</v>
      </c>
      <c r="H686" s="13">
        <f>IF(G686="Mix",'Growth Factors'!$N$7,(IF(G686="Oil",'Growth Factors'!$E$7,'Growth Factors'!$K$7)))</f>
        <v>8.9570562775409979E-2</v>
      </c>
      <c r="I686" s="23">
        <f>IF(G686="Mix",'Growth Factors'!$O$7,(IF(G686="Oil",'Growth Factors'!$F$7,'Growth Factors'!$L$7)))</f>
        <v>0.14741463403243865</v>
      </c>
      <c r="J686" s="23">
        <f>IF(G686="Mix",'Growth Factors'!$P$7,(IF(G686="Oil",'Growth Factors'!$G$7,'Growth Factors'!$M$7)))</f>
        <v>-9.7846340250338504E-3</v>
      </c>
      <c r="K686" s="23">
        <f>IF(G686="Mix",'Growth Factors'!$N$12,(IF(G686="Oil",'Growth Factors'!$E$12,'Growth Factors'!$K$12)))</f>
        <v>0.12354040091572198</v>
      </c>
      <c r="L686" s="23">
        <f>IF(G686="Mix",'Growth Factors'!$O$12,(IF(G686="Oil",'Growth Factors'!$F$12,'Growth Factors'!$L$12)))</f>
        <v>0.23183776999580308</v>
      </c>
      <c r="M686" s="23">
        <f>IF(G686="Mix",'Growth Factors'!$P$12,(IF(G686="Oil",'Growth Factors'!$G$12,'Growth Factors'!$M$12)))</f>
        <v>2.7241294693957304E-2</v>
      </c>
      <c r="N686" s="24" t="str">
        <f>VLOOKUP(A686,'Part 50 Counties'!$A$2:$B$34,2)</f>
        <v>Yes</v>
      </c>
      <c r="O686" s="25">
        <f>(IF(N686="No",0,(IF(D686="CO2",0,(VLOOKUP(F686,'Rule Reductions'!$C$2:$E$75,2,FALSE))))))</f>
        <v>0</v>
      </c>
      <c r="P686" s="25">
        <f>(IF(N686="No",0,(IF(D686="CO2",0,(VLOOKUP(F686,'Rule Reductions'!$C$2:$E$75,3,FALSE))))))</f>
        <v>0</v>
      </c>
      <c r="Q686" s="22">
        <f t="shared" si="60"/>
        <v>0</v>
      </c>
      <c r="R686" s="22">
        <f t="shared" si="61"/>
        <v>0</v>
      </c>
      <c r="S686" s="22">
        <f t="shared" si="62"/>
        <v>0</v>
      </c>
      <c r="T686" s="22">
        <f t="shared" si="63"/>
        <v>0</v>
      </c>
      <c r="U686" s="22">
        <f t="shared" si="64"/>
        <v>0</v>
      </c>
      <c r="V686" s="22">
        <f t="shared" si="65"/>
        <v>0</v>
      </c>
    </row>
    <row r="687" spans="1:22" x14ac:dyDescent="0.25">
      <c r="A687" s="1" t="s">
        <v>22</v>
      </c>
      <c r="B687" s="1" t="s">
        <v>16</v>
      </c>
      <c r="C687" s="1" t="s">
        <v>12</v>
      </c>
      <c r="D687" s="1" t="s">
        <v>24</v>
      </c>
      <c r="E687" s="3">
        <v>0</v>
      </c>
      <c r="F687" s="1" t="s">
        <v>12</v>
      </c>
      <c r="G687" s="1" t="s">
        <v>101</v>
      </c>
      <c r="H687" s="13">
        <f>IF(G687="Mix",'Growth Factors'!$N$7,(IF(G687="Oil",'Growth Factors'!$E$7,'Growth Factors'!$K$7)))</f>
        <v>8.9570562775409979E-2</v>
      </c>
      <c r="I687" s="23">
        <f>IF(G687="Mix",'Growth Factors'!$O$7,(IF(G687="Oil",'Growth Factors'!$F$7,'Growth Factors'!$L$7)))</f>
        <v>0.14741463403243865</v>
      </c>
      <c r="J687" s="23">
        <f>IF(G687="Mix",'Growth Factors'!$P$7,(IF(G687="Oil",'Growth Factors'!$G$7,'Growth Factors'!$M$7)))</f>
        <v>-9.7846340250338504E-3</v>
      </c>
      <c r="K687" s="23">
        <f>IF(G687="Mix",'Growth Factors'!$N$12,(IF(G687="Oil",'Growth Factors'!$E$12,'Growth Factors'!$K$12)))</f>
        <v>0.12354040091572198</v>
      </c>
      <c r="L687" s="23">
        <f>IF(G687="Mix",'Growth Factors'!$O$12,(IF(G687="Oil",'Growth Factors'!$F$12,'Growth Factors'!$L$12)))</f>
        <v>0.23183776999580308</v>
      </c>
      <c r="M687" s="23">
        <f>IF(G687="Mix",'Growth Factors'!$P$12,(IF(G687="Oil",'Growth Factors'!$G$12,'Growth Factors'!$M$12)))</f>
        <v>2.7241294693957304E-2</v>
      </c>
      <c r="N687" s="24" t="str">
        <f>VLOOKUP(A687,'Part 50 Counties'!$A$2:$B$34,2)</f>
        <v>Yes</v>
      </c>
      <c r="O687" s="25">
        <v>0.95</v>
      </c>
      <c r="P687" s="25">
        <v>0.95</v>
      </c>
      <c r="Q687" s="22">
        <f t="shared" si="60"/>
        <v>0</v>
      </c>
      <c r="R687" s="22">
        <f t="shared" si="61"/>
        <v>0</v>
      </c>
      <c r="S687" s="22">
        <f t="shared" si="62"/>
        <v>0</v>
      </c>
      <c r="T687" s="22">
        <f t="shared" si="63"/>
        <v>0</v>
      </c>
      <c r="U687" s="22">
        <f t="shared" si="64"/>
        <v>0</v>
      </c>
      <c r="V687" s="22">
        <f t="shared" si="65"/>
        <v>0</v>
      </c>
    </row>
    <row r="688" spans="1:22" x14ac:dyDescent="0.25">
      <c r="A688" s="1" t="s">
        <v>22</v>
      </c>
      <c r="B688" s="1" t="s">
        <v>35</v>
      </c>
      <c r="C688" s="1" t="s">
        <v>12</v>
      </c>
      <c r="D688" s="1" t="s">
        <v>23</v>
      </c>
      <c r="E688" s="2">
        <v>401.91234909953801</v>
      </c>
      <c r="F688" s="1" t="s">
        <v>12</v>
      </c>
      <c r="G688" s="1" t="s">
        <v>101</v>
      </c>
      <c r="H688" s="13">
        <f>IF(G688="Mix",'Growth Factors'!$N$7,(IF(G688="Oil",'Growth Factors'!$E$7,'Growth Factors'!$K$7)))</f>
        <v>8.9570562775409979E-2</v>
      </c>
      <c r="I688" s="23">
        <f>IF(G688="Mix",'Growth Factors'!$O$7,(IF(G688="Oil",'Growth Factors'!$F$7,'Growth Factors'!$L$7)))</f>
        <v>0.14741463403243865</v>
      </c>
      <c r="J688" s="23">
        <f>IF(G688="Mix",'Growth Factors'!$P$7,(IF(G688="Oil",'Growth Factors'!$G$7,'Growth Factors'!$M$7)))</f>
        <v>-9.7846340250338504E-3</v>
      </c>
      <c r="K688" s="23">
        <f>IF(G688="Mix",'Growth Factors'!$N$12,(IF(G688="Oil",'Growth Factors'!$E$12,'Growth Factors'!$K$12)))</f>
        <v>0.12354040091572198</v>
      </c>
      <c r="L688" s="23">
        <f>IF(G688="Mix",'Growth Factors'!$O$12,(IF(G688="Oil",'Growth Factors'!$F$12,'Growth Factors'!$L$12)))</f>
        <v>0.23183776999580308</v>
      </c>
      <c r="M688" s="23">
        <f>IF(G688="Mix",'Growth Factors'!$P$12,(IF(G688="Oil",'Growth Factors'!$G$12,'Growth Factors'!$M$12)))</f>
        <v>2.7241294693957304E-2</v>
      </c>
      <c r="N688" s="24" t="str">
        <f>VLOOKUP(A688,'Part 50 Counties'!$A$2:$B$34,2)</f>
        <v>Yes</v>
      </c>
      <c r="O688" s="25">
        <f>(IF(N688="No",0,(IF(D688="CO2",0,(VLOOKUP(F688,'Rule Reductions'!$C$2:$E$75,2,FALSE))))))</f>
        <v>0</v>
      </c>
      <c r="P688" s="25">
        <f>(IF(N688="No",0,(IF(D688="CO2",0,(VLOOKUP(F688,'Rule Reductions'!$C$2:$E$75,3,FALSE))))))</f>
        <v>0</v>
      </c>
      <c r="Q688" s="22">
        <f t="shared" si="60"/>
        <v>437.91186439477065</v>
      </c>
      <c r="R688" s="22">
        <f t="shared" si="61"/>
        <v>461.16011095516416</v>
      </c>
      <c r="S688" s="22">
        <f t="shared" si="62"/>
        <v>397.97978385345738</v>
      </c>
      <c r="T688" s="22">
        <f t="shared" si="63"/>
        <v>451.56476184027451</v>
      </c>
      <c r="U688" s="22">
        <f t="shared" si="64"/>
        <v>495.09081184854966</v>
      </c>
      <c r="V688" s="22">
        <f t="shared" si="65"/>
        <v>412.86096184249919</v>
      </c>
    </row>
    <row r="689" spans="1:22" x14ac:dyDescent="0.25">
      <c r="A689" s="1" t="s">
        <v>22</v>
      </c>
      <c r="B689" s="1" t="s">
        <v>35</v>
      </c>
      <c r="C689" s="1" t="s">
        <v>12</v>
      </c>
      <c r="D689" s="1" t="s">
        <v>24</v>
      </c>
      <c r="E689" s="2">
        <v>11.591145225994699</v>
      </c>
      <c r="F689" s="1" t="s">
        <v>12</v>
      </c>
      <c r="G689" s="1" t="s">
        <v>101</v>
      </c>
      <c r="H689" s="13">
        <f>IF(G689="Mix",'Growth Factors'!$N$7,(IF(G689="Oil",'Growth Factors'!$E$7,'Growth Factors'!$K$7)))</f>
        <v>8.9570562775409979E-2</v>
      </c>
      <c r="I689" s="23">
        <f>IF(G689="Mix",'Growth Factors'!$O$7,(IF(G689="Oil",'Growth Factors'!$F$7,'Growth Factors'!$L$7)))</f>
        <v>0.14741463403243865</v>
      </c>
      <c r="J689" s="23">
        <f>IF(G689="Mix",'Growth Factors'!$P$7,(IF(G689="Oil",'Growth Factors'!$G$7,'Growth Factors'!$M$7)))</f>
        <v>-9.7846340250338504E-3</v>
      </c>
      <c r="K689" s="23">
        <f>IF(G689="Mix",'Growth Factors'!$N$12,(IF(G689="Oil",'Growth Factors'!$E$12,'Growth Factors'!$K$12)))</f>
        <v>0.12354040091572198</v>
      </c>
      <c r="L689" s="23">
        <f>IF(G689="Mix",'Growth Factors'!$O$12,(IF(G689="Oil",'Growth Factors'!$F$12,'Growth Factors'!$L$12)))</f>
        <v>0.23183776999580308</v>
      </c>
      <c r="M689" s="23">
        <f>IF(G689="Mix",'Growth Factors'!$P$12,(IF(G689="Oil",'Growth Factors'!$G$12,'Growth Factors'!$M$12)))</f>
        <v>2.7241294693957304E-2</v>
      </c>
      <c r="N689" s="24" t="str">
        <f>VLOOKUP(A689,'Part 50 Counties'!$A$2:$B$34,2)</f>
        <v>Yes</v>
      </c>
      <c r="O689" s="25">
        <f>(IF(N689="No",0,(IF(D689="CO2",0,(VLOOKUP(F689,'Rule Reductions'!$C$2:$E$75,2,FALSE))))))</f>
        <v>0</v>
      </c>
      <c r="P689" s="25">
        <f>(IF(N689="No",0,(IF(D689="CO2",0,(VLOOKUP(F689,'Rule Reductions'!$C$2:$E$75,3,FALSE))))))</f>
        <v>0</v>
      </c>
      <c r="Q689" s="22">
        <f t="shared" si="60"/>
        <v>12.629370627098551</v>
      </c>
      <c r="R689" s="22">
        <f t="shared" si="61"/>
        <v>13.299849657501557</v>
      </c>
      <c r="S689" s="22">
        <f t="shared" si="62"/>
        <v>11.477730112027324</v>
      </c>
      <c r="T689" s="22">
        <f t="shared" si="63"/>
        <v>13.023119954286441</v>
      </c>
      <c r="U689" s="22">
        <f t="shared" si="64"/>
        <v>14.278410486886811</v>
      </c>
      <c r="V689" s="22">
        <f t="shared" si="65"/>
        <v>11.906903028936478</v>
      </c>
    </row>
    <row r="690" spans="1:22" x14ac:dyDescent="0.25">
      <c r="A690" s="1" t="s">
        <v>60</v>
      </c>
      <c r="B690" s="1" t="s">
        <v>35</v>
      </c>
      <c r="C690" s="1" t="s">
        <v>12</v>
      </c>
      <c r="D690" s="1" t="s">
        <v>23</v>
      </c>
      <c r="E690" s="2">
        <v>14.2945732758047</v>
      </c>
      <c r="F690" s="1" t="s">
        <v>12</v>
      </c>
      <c r="G690" s="1" t="s">
        <v>101</v>
      </c>
      <c r="H690" s="13">
        <f>IF(G690="Mix",'Growth Factors'!$N$7,(IF(G690="Oil",'Growth Factors'!$E$7,'Growth Factors'!$K$7)))</f>
        <v>8.9570562775409979E-2</v>
      </c>
      <c r="I690" s="23">
        <f>IF(G690="Mix",'Growth Factors'!$O$7,(IF(G690="Oil",'Growth Factors'!$F$7,'Growth Factors'!$L$7)))</f>
        <v>0.14741463403243865</v>
      </c>
      <c r="J690" s="23">
        <f>IF(G690="Mix",'Growth Factors'!$P$7,(IF(G690="Oil",'Growth Factors'!$G$7,'Growth Factors'!$M$7)))</f>
        <v>-9.7846340250338504E-3</v>
      </c>
      <c r="K690" s="23">
        <f>IF(G690="Mix",'Growth Factors'!$N$12,(IF(G690="Oil",'Growth Factors'!$E$12,'Growth Factors'!$K$12)))</f>
        <v>0.12354040091572198</v>
      </c>
      <c r="L690" s="23">
        <f>IF(G690="Mix",'Growth Factors'!$O$12,(IF(G690="Oil",'Growth Factors'!$F$12,'Growth Factors'!$L$12)))</f>
        <v>0.23183776999580308</v>
      </c>
      <c r="M690" s="23">
        <f>IF(G690="Mix",'Growth Factors'!$P$12,(IF(G690="Oil",'Growth Factors'!$G$12,'Growth Factors'!$M$12)))</f>
        <v>2.7241294693957304E-2</v>
      </c>
      <c r="N690" s="24" t="str">
        <f>VLOOKUP(A690,'Part 50 Counties'!$A$2:$B$34,2)</f>
        <v>No</v>
      </c>
      <c r="O690" s="25">
        <f>(IF(N690="No",0,(IF(D690="CO2",0,(VLOOKUP(F690,'Rule Reductions'!$C$2:$E$75,2,FALSE))))))</f>
        <v>0</v>
      </c>
      <c r="P690" s="25">
        <f>(IF(N690="No",0,(IF(D690="CO2",0,(VLOOKUP(F690,'Rule Reductions'!$C$2:$E$75,3,FALSE))))))</f>
        <v>0</v>
      </c>
      <c r="Q690" s="22">
        <f t="shared" si="60"/>
        <v>15.574946248752862</v>
      </c>
      <c r="R690" s="22">
        <f t="shared" si="61"/>
        <v>16.401802563907328</v>
      </c>
      <c r="S690" s="22">
        <f t="shared" si="62"/>
        <v>14.154706107756923</v>
      </c>
      <c r="T690" s="22">
        <f t="shared" si="63"/>
        <v>16.060530589216778</v>
      </c>
      <c r="U690" s="22">
        <f t="shared" si="64"/>
        <v>17.608595267108864</v>
      </c>
      <c r="V690" s="22">
        <f t="shared" si="65"/>
        <v>14.683975958935262</v>
      </c>
    </row>
    <row r="691" spans="1:22" x14ac:dyDescent="0.25">
      <c r="A691" s="1" t="s">
        <v>60</v>
      </c>
      <c r="B691" s="1" t="s">
        <v>35</v>
      </c>
      <c r="C691" s="1" t="s">
        <v>12</v>
      </c>
      <c r="D691" s="1" t="s">
        <v>24</v>
      </c>
      <c r="E691" s="4">
        <v>0.41225524708234101</v>
      </c>
      <c r="F691" s="1" t="s">
        <v>12</v>
      </c>
      <c r="G691" s="1" t="s">
        <v>101</v>
      </c>
      <c r="H691" s="13">
        <f>IF(G691="Mix",'Growth Factors'!$N$7,(IF(G691="Oil",'Growth Factors'!$E$7,'Growth Factors'!$K$7)))</f>
        <v>8.9570562775409979E-2</v>
      </c>
      <c r="I691" s="23">
        <f>IF(G691="Mix",'Growth Factors'!$O$7,(IF(G691="Oil",'Growth Factors'!$F$7,'Growth Factors'!$L$7)))</f>
        <v>0.14741463403243865</v>
      </c>
      <c r="J691" s="23">
        <f>IF(G691="Mix",'Growth Factors'!$P$7,(IF(G691="Oil",'Growth Factors'!$G$7,'Growth Factors'!$M$7)))</f>
        <v>-9.7846340250338504E-3</v>
      </c>
      <c r="K691" s="23">
        <f>IF(G691="Mix",'Growth Factors'!$N$12,(IF(G691="Oil",'Growth Factors'!$E$12,'Growth Factors'!$K$12)))</f>
        <v>0.12354040091572198</v>
      </c>
      <c r="L691" s="23">
        <f>IF(G691="Mix",'Growth Factors'!$O$12,(IF(G691="Oil",'Growth Factors'!$F$12,'Growth Factors'!$L$12)))</f>
        <v>0.23183776999580308</v>
      </c>
      <c r="M691" s="23">
        <f>IF(G691="Mix",'Growth Factors'!$P$12,(IF(G691="Oil",'Growth Factors'!$G$12,'Growth Factors'!$M$12)))</f>
        <v>2.7241294693957304E-2</v>
      </c>
      <c r="N691" s="24" t="str">
        <f>VLOOKUP(A691,'Part 50 Counties'!$A$2:$B$34,2)</f>
        <v>No</v>
      </c>
      <c r="O691" s="25">
        <f>(IF(N691="No",0,(IF(D691="CO2",0,(VLOOKUP(F691,'Rule Reductions'!$C$2:$E$75,2,FALSE))))))</f>
        <v>0</v>
      </c>
      <c r="P691" s="25">
        <f>(IF(N691="No",0,(IF(D691="CO2",0,(VLOOKUP(F691,'Rule Reductions'!$C$2:$E$75,3,FALSE))))))</f>
        <v>0</v>
      </c>
      <c r="Q691" s="22">
        <f t="shared" si="60"/>
        <v>0.44918118157062198</v>
      </c>
      <c r="R691" s="22">
        <f t="shared" si="61"/>
        <v>0.47302770345893691</v>
      </c>
      <c r="S691" s="22">
        <f t="shared" si="62"/>
        <v>0.40822148036474043</v>
      </c>
      <c r="T691" s="22">
        <f t="shared" si="63"/>
        <v>0.46318542558650344</v>
      </c>
      <c r="U691" s="22">
        <f t="shared" si="64"/>
        <v>0.50783158423497976</v>
      </c>
      <c r="V691" s="22">
        <f t="shared" si="65"/>
        <v>0.42348561375724125</v>
      </c>
    </row>
    <row r="692" spans="1:22" x14ac:dyDescent="0.25">
      <c r="A692" s="1" t="s">
        <v>44</v>
      </c>
      <c r="B692" s="1" t="s">
        <v>16</v>
      </c>
      <c r="C692" s="1" t="s">
        <v>12</v>
      </c>
      <c r="D692" s="1" t="s">
        <v>23</v>
      </c>
      <c r="E692" s="3">
        <v>0</v>
      </c>
      <c r="F692" s="1" t="s">
        <v>12</v>
      </c>
      <c r="G692" s="1" t="s">
        <v>101</v>
      </c>
      <c r="H692" s="13">
        <f>IF(G692="Mix",'Growth Factors'!$N$7,(IF(G692="Oil",'Growth Factors'!$E$7,'Growth Factors'!$K$7)))</f>
        <v>8.9570562775409979E-2</v>
      </c>
      <c r="I692" s="23">
        <f>IF(G692="Mix",'Growth Factors'!$O$7,(IF(G692="Oil",'Growth Factors'!$F$7,'Growth Factors'!$L$7)))</f>
        <v>0.14741463403243865</v>
      </c>
      <c r="J692" s="23">
        <f>IF(G692="Mix",'Growth Factors'!$P$7,(IF(G692="Oil",'Growth Factors'!$G$7,'Growth Factors'!$M$7)))</f>
        <v>-9.7846340250338504E-3</v>
      </c>
      <c r="K692" s="23">
        <f>IF(G692="Mix",'Growth Factors'!$N$12,(IF(G692="Oil",'Growth Factors'!$E$12,'Growth Factors'!$K$12)))</f>
        <v>0.12354040091572198</v>
      </c>
      <c r="L692" s="23">
        <f>IF(G692="Mix",'Growth Factors'!$O$12,(IF(G692="Oil",'Growth Factors'!$F$12,'Growth Factors'!$L$12)))</f>
        <v>0.23183776999580308</v>
      </c>
      <c r="M692" s="23">
        <f>IF(G692="Mix",'Growth Factors'!$P$12,(IF(G692="Oil",'Growth Factors'!$G$12,'Growth Factors'!$M$12)))</f>
        <v>2.7241294693957304E-2</v>
      </c>
      <c r="N692" s="24" t="str">
        <f>VLOOKUP(A692,'Part 50 Counties'!$A$2:$B$34,2)</f>
        <v>Yes</v>
      </c>
      <c r="O692" s="25">
        <f>(IF(N692="No",0,(IF(D692="CO2",0,(VLOOKUP(F692,'Rule Reductions'!$C$2:$E$75,2,FALSE))))))</f>
        <v>0</v>
      </c>
      <c r="P692" s="25">
        <f>(IF(N692="No",0,(IF(D692="CO2",0,(VLOOKUP(F692,'Rule Reductions'!$C$2:$E$75,3,FALSE))))))</f>
        <v>0</v>
      </c>
      <c r="Q692" s="22">
        <f t="shared" si="60"/>
        <v>0</v>
      </c>
      <c r="R692" s="22">
        <f t="shared" si="61"/>
        <v>0</v>
      </c>
      <c r="S692" s="22">
        <f t="shared" si="62"/>
        <v>0</v>
      </c>
      <c r="T692" s="22">
        <f t="shared" si="63"/>
        <v>0</v>
      </c>
      <c r="U692" s="22">
        <f t="shared" si="64"/>
        <v>0</v>
      </c>
      <c r="V692" s="22">
        <f t="shared" si="65"/>
        <v>0</v>
      </c>
    </row>
    <row r="693" spans="1:22" x14ac:dyDescent="0.25">
      <c r="A693" s="1" t="s">
        <v>44</v>
      </c>
      <c r="B693" s="1" t="s">
        <v>16</v>
      </c>
      <c r="C693" s="1" t="s">
        <v>12</v>
      </c>
      <c r="D693" s="1" t="s">
        <v>24</v>
      </c>
      <c r="E693" s="3">
        <v>0</v>
      </c>
      <c r="F693" s="1" t="s">
        <v>12</v>
      </c>
      <c r="G693" s="1" t="s">
        <v>101</v>
      </c>
      <c r="H693" s="13">
        <f>IF(G693="Mix",'Growth Factors'!$N$7,(IF(G693="Oil",'Growth Factors'!$E$7,'Growth Factors'!$K$7)))</f>
        <v>8.9570562775409979E-2</v>
      </c>
      <c r="I693" s="23">
        <f>IF(G693="Mix",'Growth Factors'!$O$7,(IF(G693="Oil",'Growth Factors'!$F$7,'Growth Factors'!$L$7)))</f>
        <v>0.14741463403243865</v>
      </c>
      <c r="J693" s="23">
        <f>IF(G693="Mix",'Growth Factors'!$P$7,(IF(G693="Oil",'Growth Factors'!$G$7,'Growth Factors'!$M$7)))</f>
        <v>-9.7846340250338504E-3</v>
      </c>
      <c r="K693" s="23">
        <f>IF(G693="Mix",'Growth Factors'!$N$12,(IF(G693="Oil",'Growth Factors'!$E$12,'Growth Factors'!$K$12)))</f>
        <v>0.12354040091572198</v>
      </c>
      <c r="L693" s="23">
        <f>IF(G693="Mix",'Growth Factors'!$O$12,(IF(G693="Oil",'Growth Factors'!$F$12,'Growth Factors'!$L$12)))</f>
        <v>0.23183776999580308</v>
      </c>
      <c r="M693" s="23">
        <f>IF(G693="Mix",'Growth Factors'!$P$12,(IF(G693="Oil",'Growth Factors'!$G$12,'Growth Factors'!$M$12)))</f>
        <v>2.7241294693957304E-2</v>
      </c>
      <c r="N693" s="24" t="str">
        <f>VLOOKUP(A693,'Part 50 Counties'!$A$2:$B$34,2)</f>
        <v>Yes</v>
      </c>
      <c r="O693" s="25">
        <f>(IF(N693="No",0,(IF(D693="CO2",0,(VLOOKUP(F693,'Rule Reductions'!$C$2:$E$75,2,FALSE))))))</f>
        <v>0</v>
      </c>
      <c r="P693" s="25">
        <f>(IF(N693="No",0,(IF(D693="CO2",0,(VLOOKUP(F693,'Rule Reductions'!$C$2:$E$75,3,FALSE))))))</f>
        <v>0</v>
      </c>
      <c r="Q693" s="22">
        <f t="shared" si="60"/>
        <v>0</v>
      </c>
      <c r="R693" s="22">
        <f t="shared" si="61"/>
        <v>0</v>
      </c>
      <c r="S693" s="22">
        <f t="shared" si="62"/>
        <v>0</v>
      </c>
      <c r="T693" s="22">
        <f t="shared" si="63"/>
        <v>0</v>
      </c>
      <c r="U693" s="22">
        <f t="shared" si="64"/>
        <v>0</v>
      </c>
      <c r="V693" s="22">
        <f t="shared" si="65"/>
        <v>0</v>
      </c>
    </row>
    <row r="694" spans="1:22" x14ac:dyDescent="0.25">
      <c r="A694" s="1" t="s">
        <v>44</v>
      </c>
      <c r="B694" s="1" t="s">
        <v>35</v>
      </c>
      <c r="C694" s="1" t="s">
        <v>12</v>
      </c>
      <c r="D694" s="1" t="s">
        <v>23</v>
      </c>
      <c r="E694" s="2">
        <v>163.98588095754801</v>
      </c>
      <c r="F694" s="1" t="s">
        <v>12</v>
      </c>
      <c r="G694" s="1" t="s">
        <v>101</v>
      </c>
      <c r="H694" s="13">
        <f>IF(G694="Mix",'Growth Factors'!$N$7,(IF(G694="Oil",'Growth Factors'!$E$7,'Growth Factors'!$K$7)))</f>
        <v>8.9570562775409979E-2</v>
      </c>
      <c r="I694" s="23">
        <f>IF(G694="Mix",'Growth Factors'!$O$7,(IF(G694="Oil",'Growth Factors'!$F$7,'Growth Factors'!$L$7)))</f>
        <v>0.14741463403243865</v>
      </c>
      <c r="J694" s="23">
        <f>IF(G694="Mix",'Growth Factors'!$P$7,(IF(G694="Oil",'Growth Factors'!$G$7,'Growth Factors'!$M$7)))</f>
        <v>-9.7846340250338504E-3</v>
      </c>
      <c r="K694" s="23">
        <f>IF(G694="Mix",'Growth Factors'!$N$12,(IF(G694="Oil",'Growth Factors'!$E$12,'Growth Factors'!$K$12)))</f>
        <v>0.12354040091572198</v>
      </c>
      <c r="L694" s="23">
        <f>IF(G694="Mix",'Growth Factors'!$O$12,(IF(G694="Oil",'Growth Factors'!$F$12,'Growth Factors'!$L$12)))</f>
        <v>0.23183776999580308</v>
      </c>
      <c r="M694" s="23">
        <f>IF(G694="Mix",'Growth Factors'!$P$12,(IF(G694="Oil",'Growth Factors'!$G$12,'Growth Factors'!$M$12)))</f>
        <v>2.7241294693957304E-2</v>
      </c>
      <c r="N694" s="24" t="str">
        <f>VLOOKUP(A694,'Part 50 Counties'!$A$2:$B$34,2)</f>
        <v>Yes</v>
      </c>
      <c r="O694" s="25">
        <f>(IF(N694="No",0,(IF(D694="CO2",0,(VLOOKUP(F694,'Rule Reductions'!$C$2:$E$75,2,FALSE))))))</f>
        <v>0</v>
      </c>
      <c r="P694" s="25">
        <f>(IF(N694="No",0,(IF(D694="CO2",0,(VLOOKUP(F694,'Rule Reductions'!$C$2:$E$75,3,FALSE))))))</f>
        <v>0</v>
      </c>
      <c r="Q694" s="22">
        <f t="shared" si="60"/>
        <v>178.67418860213698</v>
      </c>
      <c r="R694" s="22">
        <f t="shared" si="61"/>
        <v>188.15979958539199</v>
      </c>
      <c r="S694" s="22">
        <f t="shared" si="62"/>
        <v>162.38133912710563</v>
      </c>
      <c r="T694" s="22">
        <f t="shared" si="63"/>
        <v>184.24476243556134</v>
      </c>
      <c r="U694" s="22">
        <f t="shared" si="64"/>
        <v>202.00400190954318</v>
      </c>
      <c r="V694" s="22">
        <f t="shared" si="65"/>
        <v>168.45306866636076</v>
      </c>
    </row>
    <row r="695" spans="1:22" x14ac:dyDescent="0.25">
      <c r="A695" s="1" t="s">
        <v>44</v>
      </c>
      <c r="B695" s="1" t="s">
        <v>35</v>
      </c>
      <c r="C695" s="1" t="s">
        <v>12</v>
      </c>
      <c r="D695" s="1" t="s">
        <v>24</v>
      </c>
      <c r="E695" s="6">
        <v>4.7293499825277996</v>
      </c>
      <c r="F695" s="1" t="s">
        <v>12</v>
      </c>
      <c r="G695" s="1" t="s">
        <v>101</v>
      </c>
      <c r="H695" s="13">
        <f>IF(G695="Mix",'Growth Factors'!$N$7,(IF(G695="Oil",'Growth Factors'!$E$7,'Growth Factors'!$K$7)))</f>
        <v>8.9570562775409979E-2</v>
      </c>
      <c r="I695" s="23">
        <f>IF(G695="Mix",'Growth Factors'!$O$7,(IF(G695="Oil",'Growth Factors'!$F$7,'Growth Factors'!$L$7)))</f>
        <v>0.14741463403243865</v>
      </c>
      <c r="J695" s="23">
        <f>IF(G695="Mix",'Growth Factors'!$P$7,(IF(G695="Oil",'Growth Factors'!$G$7,'Growth Factors'!$M$7)))</f>
        <v>-9.7846340250338504E-3</v>
      </c>
      <c r="K695" s="23">
        <f>IF(G695="Mix",'Growth Factors'!$N$12,(IF(G695="Oil",'Growth Factors'!$E$12,'Growth Factors'!$K$12)))</f>
        <v>0.12354040091572198</v>
      </c>
      <c r="L695" s="23">
        <f>IF(G695="Mix",'Growth Factors'!$O$12,(IF(G695="Oil",'Growth Factors'!$F$12,'Growth Factors'!$L$12)))</f>
        <v>0.23183776999580308</v>
      </c>
      <c r="M695" s="23">
        <f>IF(G695="Mix",'Growth Factors'!$P$12,(IF(G695="Oil",'Growth Factors'!$G$12,'Growth Factors'!$M$12)))</f>
        <v>2.7241294693957304E-2</v>
      </c>
      <c r="N695" s="24" t="str">
        <f>VLOOKUP(A695,'Part 50 Counties'!$A$2:$B$34,2)</f>
        <v>Yes</v>
      </c>
      <c r="O695" s="25">
        <f>(IF(N695="No",0,(IF(D695="CO2",0,(VLOOKUP(F695,'Rule Reductions'!$C$2:$E$75,2,FALSE))))))</f>
        <v>0</v>
      </c>
      <c r="P695" s="25">
        <f>(IF(N695="No",0,(IF(D695="CO2",0,(VLOOKUP(F695,'Rule Reductions'!$C$2:$E$75,3,FALSE))))))</f>
        <v>0</v>
      </c>
      <c r="Q695" s="22">
        <f t="shared" si="60"/>
        <v>5.1529605220246903</v>
      </c>
      <c r="R695" s="22">
        <f t="shared" si="61"/>
        <v>5.4265253794134551</v>
      </c>
      <c r="S695" s="22">
        <f t="shared" si="62"/>
        <v>4.6830750237724645</v>
      </c>
      <c r="T695" s="22">
        <f t="shared" si="63"/>
        <v>5.3136157754400468</v>
      </c>
      <c r="U695" s="22">
        <f t="shared" si="64"/>
        <v>5.8257919360067358</v>
      </c>
      <c r="V695" s="22">
        <f t="shared" si="65"/>
        <v>4.8581835991127011</v>
      </c>
    </row>
    <row r="696" spans="1:22" x14ac:dyDescent="0.25">
      <c r="A696" s="1" t="s">
        <v>66</v>
      </c>
      <c r="B696" s="1" t="s">
        <v>35</v>
      </c>
      <c r="C696" s="1" t="s">
        <v>12</v>
      </c>
      <c r="D696" s="1" t="s">
        <v>23</v>
      </c>
      <c r="E696" s="2">
        <v>60.5121909821735</v>
      </c>
      <c r="F696" s="1" t="s">
        <v>12</v>
      </c>
      <c r="G696" s="1" t="s">
        <v>101</v>
      </c>
      <c r="H696" s="13">
        <f>IF(G696="Mix",'Growth Factors'!$N$7,(IF(G696="Oil",'Growth Factors'!$E$7,'Growth Factors'!$K$7)))</f>
        <v>8.9570562775409979E-2</v>
      </c>
      <c r="I696" s="23">
        <f>IF(G696="Mix",'Growth Factors'!$O$7,(IF(G696="Oil",'Growth Factors'!$F$7,'Growth Factors'!$L$7)))</f>
        <v>0.14741463403243865</v>
      </c>
      <c r="J696" s="23">
        <f>IF(G696="Mix",'Growth Factors'!$P$7,(IF(G696="Oil",'Growth Factors'!$G$7,'Growth Factors'!$M$7)))</f>
        <v>-9.7846340250338504E-3</v>
      </c>
      <c r="K696" s="23">
        <f>IF(G696="Mix",'Growth Factors'!$N$12,(IF(G696="Oil",'Growth Factors'!$E$12,'Growth Factors'!$K$12)))</f>
        <v>0.12354040091572198</v>
      </c>
      <c r="L696" s="23">
        <f>IF(G696="Mix",'Growth Factors'!$O$12,(IF(G696="Oil",'Growth Factors'!$F$12,'Growth Factors'!$L$12)))</f>
        <v>0.23183776999580308</v>
      </c>
      <c r="M696" s="23">
        <f>IF(G696="Mix",'Growth Factors'!$P$12,(IF(G696="Oil",'Growth Factors'!$G$12,'Growth Factors'!$M$12)))</f>
        <v>2.7241294693957304E-2</v>
      </c>
      <c r="N696" s="24" t="str">
        <f>VLOOKUP(A696,'Part 50 Counties'!$A$2:$B$34,2)</f>
        <v>No</v>
      </c>
      <c r="O696" s="25">
        <f>(IF(N696="No",0,(IF(D696="CO2",0,(VLOOKUP(F696,'Rule Reductions'!$C$2:$E$75,2,FALSE))))))</f>
        <v>0</v>
      </c>
      <c r="P696" s="25">
        <f>(IF(N696="No",0,(IF(D696="CO2",0,(VLOOKUP(F696,'Rule Reductions'!$C$2:$E$75,3,FALSE))))))</f>
        <v>0</v>
      </c>
      <c r="Q696" s="22">
        <f t="shared" si="60"/>
        <v>65.932301983219872</v>
      </c>
      <c r="R696" s="22">
        <f t="shared" si="61"/>
        <v>69.432573470311638</v>
      </c>
      <c r="S696" s="22">
        <f t="shared" si="62"/>
        <v>59.920101339359981</v>
      </c>
      <c r="T696" s="22">
        <f t="shared" si="63"/>
        <v>67.987891316399953</v>
      </c>
      <c r="U696" s="22">
        <f t="shared" si="64"/>
        <v>74.541202397040763</v>
      </c>
      <c r="V696" s="22">
        <f t="shared" si="65"/>
        <v>62.160621409295914</v>
      </c>
    </row>
    <row r="697" spans="1:22" x14ac:dyDescent="0.25">
      <c r="A697" s="1" t="s">
        <v>66</v>
      </c>
      <c r="B697" s="1" t="s">
        <v>35</v>
      </c>
      <c r="C697" s="1" t="s">
        <v>12</v>
      </c>
      <c r="D697" s="1" t="s">
        <v>24</v>
      </c>
      <c r="E697" s="6">
        <v>1.7451705457395299</v>
      </c>
      <c r="F697" s="1" t="s">
        <v>12</v>
      </c>
      <c r="G697" s="1" t="s">
        <v>101</v>
      </c>
      <c r="H697" s="13">
        <f>IF(G697="Mix",'Growth Factors'!$N$7,(IF(G697="Oil",'Growth Factors'!$E$7,'Growth Factors'!$K$7)))</f>
        <v>8.9570562775409979E-2</v>
      </c>
      <c r="I697" s="23">
        <f>IF(G697="Mix",'Growth Factors'!$O$7,(IF(G697="Oil",'Growth Factors'!$F$7,'Growth Factors'!$L$7)))</f>
        <v>0.14741463403243865</v>
      </c>
      <c r="J697" s="23">
        <f>IF(G697="Mix",'Growth Factors'!$P$7,(IF(G697="Oil",'Growth Factors'!$G$7,'Growth Factors'!$M$7)))</f>
        <v>-9.7846340250338504E-3</v>
      </c>
      <c r="K697" s="23">
        <f>IF(G697="Mix",'Growth Factors'!$N$12,(IF(G697="Oil",'Growth Factors'!$E$12,'Growth Factors'!$K$12)))</f>
        <v>0.12354040091572198</v>
      </c>
      <c r="L697" s="23">
        <f>IF(G697="Mix",'Growth Factors'!$O$12,(IF(G697="Oil",'Growth Factors'!$F$12,'Growth Factors'!$L$12)))</f>
        <v>0.23183776999580308</v>
      </c>
      <c r="M697" s="23">
        <f>IF(G697="Mix",'Growth Factors'!$P$12,(IF(G697="Oil",'Growth Factors'!$G$12,'Growth Factors'!$M$12)))</f>
        <v>2.7241294693957304E-2</v>
      </c>
      <c r="N697" s="24" t="str">
        <f>VLOOKUP(A697,'Part 50 Counties'!$A$2:$B$34,2)</f>
        <v>No</v>
      </c>
      <c r="O697" s="25">
        <f>(IF(N697="No",0,(IF(D697="CO2",0,(VLOOKUP(F697,'Rule Reductions'!$C$2:$E$75,2,FALSE))))))</f>
        <v>0</v>
      </c>
      <c r="P697" s="25">
        <f>(IF(N697="No",0,(IF(D697="CO2",0,(VLOOKUP(F697,'Rule Reductions'!$C$2:$E$75,3,FALSE))))))</f>
        <v>0</v>
      </c>
      <c r="Q697" s="22">
        <f t="shared" si="60"/>
        <v>1.901486453660489</v>
      </c>
      <c r="R697" s="22">
        <f t="shared" si="61"/>
        <v>2.0024342230639141</v>
      </c>
      <c r="S697" s="22">
        <f t="shared" si="62"/>
        <v>1.7280946906382</v>
      </c>
      <c r="T697" s="22">
        <f t="shared" si="63"/>
        <v>1.9607696146265006</v>
      </c>
      <c r="U697" s="22">
        <f t="shared" si="64"/>
        <v>2.1497669933261414</v>
      </c>
      <c r="V697" s="22">
        <f t="shared" si="65"/>
        <v>1.7927112508672347</v>
      </c>
    </row>
    <row r="698" spans="1:22" x14ac:dyDescent="0.25">
      <c r="A698" s="1" t="s">
        <v>69</v>
      </c>
      <c r="B698" s="1" t="s">
        <v>35</v>
      </c>
      <c r="C698" s="1" t="s">
        <v>12</v>
      </c>
      <c r="D698" s="1" t="s">
        <v>23</v>
      </c>
      <c r="E698" s="3">
        <v>0</v>
      </c>
      <c r="F698" s="1" t="s">
        <v>12</v>
      </c>
      <c r="G698" s="1" t="s">
        <v>101</v>
      </c>
      <c r="H698" s="13">
        <f>IF(G698="Mix",'Growth Factors'!$N$7,(IF(G698="Oil",'Growth Factors'!$E$7,'Growth Factors'!$K$7)))</f>
        <v>8.9570562775409979E-2</v>
      </c>
      <c r="I698" s="23">
        <f>IF(G698="Mix",'Growth Factors'!$O$7,(IF(G698="Oil",'Growth Factors'!$F$7,'Growth Factors'!$L$7)))</f>
        <v>0.14741463403243865</v>
      </c>
      <c r="J698" s="23">
        <f>IF(G698="Mix",'Growth Factors'!$P$7,(IF(G698="Oil",'Growth Factors'!$G$7,'Growth Factors'!$M$7)))</f>
        <v>-9.7846340250338504E-3</v>
      </c>
      <c r="K698" s="23">
        <f>IF(G698="Mix",'Growth Factors'!$N$12,(IF(G698="Oil",'Growth Factors'!$E$12,'Growth Factors'!$K$12)))</f>
        <v>0.12354040091572198</v>
      </c>
      <c r="L698" s="23">
        <f>IF(G698="Mix",'Growth Factors'!$O$12,(IF(G698="Oil",'Growth Factors'!$F$12,'Growth Factors'!$L$12)))</f>
        <v>0.23183776999580308</v>
      </c>
      <c r="M698" s="23">
        <f>IF(G698="Mix",'Growth Factors'!$P$12,(IF(G698="Oil",'Growth Factors'!$G$12,'Growth Factors'!$M$12)))</f>
        <v>2.7241294693957304E-2</v>
      </c>
      <c r="N698" s="24" t="str">
        <f>VLOOKUP(A698,'Part 50 Counties'!$A$2:$B$34,2)</f>
        <v>No</v>
      </c>
      <c r="O698" s="25">
        <f>(IF(N698="No",0,(IF(D698="CO2",0,(VLOOKUP(F698,'Rule Reductions'!$C$2:$E$75,2,FALSE))))))</f>
        <v>0</v>
      </c>
      <c r="P698" s="25">
        <f>(IF(N698="No",0,(IF(D698="CO2",0,(VLOOKUP(F698,'Rule Reductions'!$C$2:$E$75,3,FALSE))))))</f>
        <v>0</v>
      </c>
      <c r="Q698" s="22">
        <f t="shared" si="60"/>
        <v>0</v>
      </c>
      <c r="R698" s="22">
        <f t="shared" si="61"/>
        <v>0</v>
      </c>
      <c r="S698" s="22">
        <f t="shared" si="62"/>
        <v>0</v>
      </c>
      <c r="T698" s="22">
        <f t="shared" si="63"/>
        <v>0</v>
      </c>
      <c r="U698" s="22">
        <f t="shared" si="64"/>
        <v>0</v>
      </c>
      <c r="V698" s="22">
        <f t="shared" si="65"/>
        <v>0</v>
      </c>
    </row>
    <row r="699" spans="1:22" x14ac:dyDescent="0.25">
      <c r="A699" s="1" t="s">
        <v>69</v>
      </c>
      <c r="B699" s="1" t="s">
        <v>35</v>
      </c>
      <c r="C699" s="1" t="s">
        <v>12</v>
      </c>
      <c r="D699" s="1" t="s">
        <v>24</v>
      </c>
      <c r="E699" s="3">
        <v>0</v>
      </c>
      <c r="F699" s="1" t="s">
        <v>12</v>
      </c>
      <c r="G699" s="1" t="s">
        <v>101</v>
      </c>
      <c r="H699" s="13">
        <f>IF(G699="Mix",'Growth Factors'!$N$7,(IF(G699="Oil",'Growth Factors'!$E$7,'Growth Factors'!$K$7)))</f>
        <v>8.9570562775409979E-2</v>
      </c>
      <c r="I699" s="23">
        <f>IF(G699="Mix",'Growth Factors'!$O$7,(IF(G699="Oil",'Growth Factors'!$F$7,'Growth Factors'!$L$7)))</f>
        <v>0.14741463403243865</v>
      </c>
      <c r="J699" s="23">
        <f>IF(G699="Mix",'Growth Factors'!$P$7,(IF(G699="Oil",'Growth Factors'!$G$7,'Growth Factors'!$M$7)))</f>
        <v>-9.7846340250338504E-3</v>
      </c>
      <c r="K699" s="23">
        <f>IF(G699="Mix",'Growth Factors'!$N$12,(IF(G699="Oil",'Growth Factors'!$E$12,'Growth Factors'!$K$12)))</f>
        <v>0.12354040091572198</v>
      </c>
      <c r="L699" s="23">
        <f>IF(G699="Mix",'Growth Factors'!$O$12,(IF(G699="Oil",'Growth Factors'!$F$12,'Growth Factors'!$L$12)))</f>
        <v>0.23183776999580308</v>
      </c>
      <c r="M699" s="23">
        <f>IF(G699="Mix",'Growth Factors'!$P$12,(IF(G699="Oil",'Growth Factors'!$G$12,'Growth Factors'!$M$12)))</f>
        <v>2.7241294693957304E-2</v>
      </c>
      <c r="N699" s="24" t="str">
        <f>VLOOKUP(A699,'Part 50 Counties'!$A$2:$B$34,2)</f>
        <v>No</v>
      </c>
      <c r="O699" s="25">
        <f>(IF(N699="No",0,(IF(D699="CO2",0,(VLOOKUP(F699,'Rule Reductions'!$C$2:$E$75,2,FALSE))))))</f>
        <v>0</v>
      </c>
      <c r="P699" s="25">
        <f>(IF(N699="No",0,(IF(D699="CO2",0,(VLOOKUP(F699,'Rule Reductions'!$C$2:$E$75,3,FALSE))))))</f>
        <v>0</v>
      </c>
      <c r="Q699" s="22">
        <f t="shared" si="60"/>
        <v>0</v>
      </c>
      <c r="R699" s="22">
        <f t="shared" si="61"/>
        <v>0</v>
      </c>
      <c r="S699" s="22">
        <f t="shared" si="62"/>
        <v>0</v>
      </c>
      <c r="T699" s="22">
        <f t="shared" si="63"/>
        <v>0</v>
      </c>
      <c r="U699" s="22">
        <f t="shared" si="64"/>
        <v>0</v>
      </c>
      <c r="V699" s="22">
        <f t="shared" si="65"/>
        <v>0</v>
      </c>
    </row>
    <row r="700" spans="1:22" x14ac:dyDescent="0.25">
      <c r="A700" s="1" t="s">
        <v>58</v>
      </c>
      <c r="B700" s="1" t="s">
        <v>35</v>
      </c>
      <c r="C700" s="1" t="s">
        <v>12</v>
      </c>
      <c r="D700" s="1" t="s">
        <v>23</v>
      </c>
      <c r="E700" s="2">
        <v>63.213249284953399</v>
      </c>
      <c r="F700" s="1" t="s">
        <v>12</v>
      </c>
      <c r="G700" s="1" t="s">
        <v>101</v>
      </c>
      <c r="H700" s="13">
        <f>IF(G700="Mix",'Growth Factors'!$N$7,(IF(G700="Oil",'Growth Factors'!$E$7,'Growth Factors'!$K$7)))</f>
        <v>8.9570562775409979E-2</v>
      </c>
      <c r="I700" s="23">
        <f>IF(G700="Mix",'Growth Factors'!$O$7,(IF(G700="Oil",'Growth Factors'!$F$7,'Growth Factors'!$L$7)))</f>
        <v>0.14741463403243865</v>
      </c>
      <c r="J700" s="23">
        <f>IF(G700="Mix",'Growth Factors'!$P$7,(IF(G700="Oil",'Growth Factors'!$G$7,'Growth Factors'!$M$7)))</f>
        <v>-9.7846340250338504E-3</v>
      </c>
      <c r="K700" s="23">
        <f>IF(G700="Mix",'Growth Factors'!$N$12,(IF(G700="Oil",'Growth Factors'!$E$12,'Growth Factors'!$K$12)))</f>
        <v>0.12354040091572198</v>
      </c>
      <c r="L700" s="23">
        <f>IF(G700="Mix",'Growth Factors'!$O$12,(IF(G700="Oil",'Growth Factors'!$F$12,'Growth Factors'!$L$12)))</f>
        <v>0.23183776999580308</v>
      </c>
      <c r="M700" s="23">
        <f>IF(G700="Mix",'Growth Factors'!$P$12,(IF(G700="Oil",'Growth Factors'!$G$12,'Growth Factors'!$M$12)))</f>
        <v>2.7241294693957304E-2</v>
      </c>
      <c r="N700" s="24" t="str">
        <f>VLOOKUP(A700,'Part 50 Counties'!$A$2:$B$34,2)</f>
        <v>No</v>
      </c>
      <c r="O700" s="25">
        <f>(IF(N700="No",0,(IF(D700="CO2",0,(VLOOKUP(F700,'Rule Reductions'!$C$2:$E$75,2,FALSE))))))</f>
        <v>0</v>
      </c>
      <c r="P700" s="25">
        <f>(IF(N700="No",0,(IF(D700="CO2",0,(VLOOKUP(F700,'Rule Reductions'!$C$2:$E$75,3,FALSE))))))</f>
        <v>0</v>
      </c>
      <c r="Q700" s="22">
        <f t="shared" si="60"/>
        <v>68.875295598268963</v>
      </c>
      <c r="R700" s="22">
        <f t="shared" si="61"/>
        <v>72.531807294296115</v>
      </c>
      <c r="S700" s="22">
        <f t="shared" si="62"/>
        <v>62.594730775166902</v>
      </c>
      <c r="T700" s="22">
        <f t="shared" si="63"/>
        <v>71.02263944480201</v>
      </c>
      <c r="U700" s="22">
        <f t="shared" si="64"/>
        <v>77.868468033365801</v>
      </c>
      <c r="V700" s="22">
        <f t="shared" si="65"/>
        <v>64.935260037287406</v>
      </c>
    </row>
    <row r="701" spans="1:22" x14ac:dyDescent="0.25">
      <c r="A701" s="1" t="s">
        <v>58</v>
      </c>
      <c r="B701" s="1" t="s">
        <v>35</v>
      </c>
      <c r="C701" s="1" t="s">
        <v>12</v>
      </c>
      <c r="D701" s="1" t="s">
        <v>24</v>
      </c>
      <c r="E701" s="6">
        <v>1.8230690206720499</v>
      </c>
      <c r="F701" s="1" t="s">
        <v>12</v>
      </c>
      <c r="G701" s="1" t="s">
        <v>101</v>
      </c>
      <c r="H701" s="13">
        <f>IF(G701="Mix",'Growth Factors'!$N$7,(IF(G701="Oil",'Growth Factors'!$E$7,'Growth Factors'!$K$7)))</f>
        <v>8.9570562775409979E-2</v>
      </c>
      <c r="I701" s="23">
        <f>IF(G701="Mix",'Growth Factors'!$O$7,(IF(G701="Oil",'Growth Factors'!$F$7,'Growth Factors'!$L$7)))</f>
        <v>0.14741463403243865</v>
      </c>
      <c r="J701" s="23">
        <f>IF(G701="Mix",'Growth Factors'!$P$7,(IF(G701="Oil",'Growth Factors'!$G$7,'Growth Factors'!$M$7)))</f>
        <v>-9.7846340250338504E-3</v>
      </c>
      <c r="K701" s="23">
        <f>IF(G701="Mix",'Growth Factors'!$N$12,(IF(G701="Oil",'Growth Factors'!$E$12,'Growth Factors'!$K$12)))</f>
        <v>0.12354040091572198</v>
      </c>
      <c r="L701" s="23">
        <f>IF(G701="Mix",'Growth Factors'!$O$12,(IF(G701="Oil",'Growth Factors'!$F$12,'Growth Factors'!$L$12)))</f>
        <v>0.23183776999580308</v>
      </c>
      <c r="M701" s="23">
        <f>IF(G701="Mix",'Growth Factors'!$P$12,(IF(G701="Oil",'Growth Factors'!$G$12,'Growth Factors'!$M$12)))</f>
        <v>2.7241294693957304E-2</v>
      </c>
      <c r="N701" s="24" t="str">
        <f>VLOOKUP(A701,'Part 50 Counties'!$A$2:$B$34,2)</f>
        <v>No</v>
      </c>
      <c r="O701" s="25">
        <f>(IF(N701="No",0,(IF(D701="CO2",0,(VLOOKUP(F701,'Rule Reductions'!$C$2:$E$75,2,FALSE))))))</f>
        <v>0</v>
      </c>
      <c r="P701" s="25">
        <f>(IF(N701="No",0,(IF(D701="CO2",0,(VLOOKUP(F701,'Rule Reductions'!$C$2:$E$75,3,FALSE))))))</f>
        <v>0</v>
      </c>
      <c r="Q701" s="22">
        <f t="shared" si="60"/>
        <v>1.986362338832061</v>
      </c>
      <c r="R701" s="22">
        <f t="shared" si="61"/>
        <v>2.0918160731702966</v>
      </c>
      <c r="S701" s="22">
        <f t="shared" si="62"/>
        <v>1.805230957502397</v>
      </c>
      <c r="T701" s="22">
        <f t="shared" si="63"/>
        <v>2.0482916983829074</v>
      </c>
      <c r="U701" s="22">
        <f t="shared" si="64"/>
        <v>2.2457252769730909</v>
      </c>
      <c r="V701" s="22">
        <f t="shared" si="65"/>
        <v>1.8727317811116013</v>
      </c>
    </row>
    <row r="702" spans="1:22" x14ac:dyDescent="0.25">
      <c r="A702" s="1" t="s">
        <v>82</v>
      </c>
      <c r="B702" s="1" t="s">
        <v>35</v>
      </c>
      <c r="C702" s="1" t="s">
        <v>12</v>
      </c>
      <c r="D702" s="1" t="s">
        <v>23</v>
      </c>
      <c r="E702" s="2">
        <v>53.353856167312799</v>
      </c>
      <c r="F702" s="1" t="s">
        <v>12</v>
      </c>
      <c r="G702" s="1" t="s">
        <v>101</v>
      </c>
      <c r="H702" s="13">
        <f>IF(G702="Mix",'Growth Factors'!$N$7,(IF(G702="Oil",'Growth Factors'!$E$7,'Growth Factors'!$K$7)))</f>
        <v>8.9570562775409979E-2</v>
      </c>
      <c r="I702" s="23">
        <f>IF(G702="Mix",'Growth Factors'!$O$7,(IF(G702="Oil",'Growth Factors'!$F$7,'Growth Factors'!$L$7)))</f>
        <v>0.14741463403243865</v>
      </c>
      <c r="J702" s="23">
        <f>IF(G702="Mix",'Growth Factors'!$P$7,(IF(G702="Oil",'Growth Factors'!$G$7,'Growth Factors'!$M$7)))</f>
        <v>-9.7846340250338504E-3</v>
      </c>
      <c r="K702" s="23">
        <f>IF(G702="Mix",'Growth Factors'!$N$12,(IF(G702="Oil",'Growth Factors'!$E$12,'Growth Factors'!$K$12)))</f>
        <v>0.12354040091572198</v>
      </c>
      <c r="L702" s="23">
        <f>IF(G702="Mix",'Growth Factors'!$O$12,(IF(G702="Oil",'Growth Factors'!$F$12,'Growth Factors'!$L$12)))</f>
        <v>0.23183776999580308</v>
      </c>
      <c r="M702" s="23">
        <f>IF(G702="Mix",'Growth Factors'!$P$12,(IF(G702="Oil",'Growth Factors'!$G$12,'Growth Factors'!$M$12)))</f>
        <v>2.7241294693957304E-2</v>
      </c>
      <c r="N702" s="24" t="str">
        <f>VLOOKUP(A702,'Part 50 Counties'!$A$2:$B$34,2)</f>
        <v>No</v>
      </c>
      <c r="O702" s="25">
        <f>(IF(N702="No",0,(IF(D702="CO2",0,(VLOOKUP(F702,'Rule Reductions'!$C$2:$E$75,2,FALSE))))))</f>
        <v>0</v>
      </c>
      <c r="P702" s="25">
        <f>(IF(N702="No",0,(IF(D702="CO2",0,(VLOOKUP(F702,'Rule Reductions'!$C$2:$E$75,3,FALSE))))))</f>
        <v>0</v>
      </c>
      <c r="Q702" s="22">
        <f t="shared" si="60"/>
        <v>58.132791090457282</v>
      </c>
      <c r="R702" s="22">
        <f t="shared" si="61"/>
        <v>61.218995348436586</v>
      </c>
      <c r="S702" s="22">
        <f t="shared" si="62"/>
        <v>52.831808210891346</v>
      </c>
      <c r="T702" s="22">
        <f t="shared" si="63"/>
        <v>59.945212948622384</v>
      </c>
      <c r="U702" s="22">
        <f t="shared" si="64"/>
        <v>65.723295201819425</v>
      </c>
      <c r="V702" s="22">
        <f t="shared" si="65"/>
        <v>54.807284286225581</v>
      </c>
    </row>
    <row r="703" spans="1:22" x14ac:dyDescent="0.25">
      <c r="A703" s="1" t="s">
        <v>82</v>
      </c>
      <c r="B703" s="1" t="s">
        <v>35</v>
      </c>
      <c r="C703" s="1" t="s">
        <v>12</v>
      </c>
      <c r="D703" s="1" t="s">
        <v>24</v>
      </c>
      <c r="E703" s="6">
        <v>1.5387242929651599</v>
      </c>
      <c r="F703" s="1" t="s">
        <v>12</v>
      </c>
      <c r="G703" s="1" t="s">
        <v>101</v>
      </c>
      <c r="H703" s="13">
        <f>IF(G703="Mix",'Growth Factors'!$N$7,(IF(G703="Oil",'Growth Factors'!$E$7,'Growth Factors'!$K$7)))</f>
        <v>8.9570562775409979E-2</v>
      </c>
      <c r="I703" s="23">
        <f>IF(G703="Mix",'Growth Factors'!$O$7,(IF(G703="Oil",'Growth Factors'!$F$7,'Growth Factors'!$L$7)))</f>
        <v>0.14741463403243865</v>
      </c>
      <c r="J703" s="23">
        <f>IF(G703="Mix",'Growth Factors'!$P$7,(IF(G703="Oil",'Growth Factors'!$G$7,'Growth Factors'!$M$7)))</f>
        <v>-9.7846340250338504E-3</v>
      </c>
      <c r="K703" s="23">
        <f>IF(G703="Mix",'Growth Factors'!$N$12,(IF(G703="Oil",'Growth Factors'!$E$12,'Growth Factors'!$K$12)))</f>
        <v>0.12354040091572198</v>
      </c>
      <c r="L703" s="23">
        <f>IF(G703="Mix",'Growth Factors'!$O$12,(IF(G703="Oil",'Growth Factors'!$F$12,'Growth Factors'!$L$12)))</f>
        <v>0.23183776999580308</v>
      </c>
      <c r="M703" s="23">
        <f>IF(G703="Mix",'Growth Factors'!$P$12,(IF(G703="Oil",'Growth Factors'!$G$12,'Growth Factors'!$M$12)))</f>
        <v>2.7241294693957304E-2</v>
      </c>
      <c r="N703" s="24" t="str">
        <f>VLOOKUP(A703,'Part 50 Counties'!$A$2:$B$34,2)</f>
        <v>No</v>
      </c>
      <c r="O703" s="25">
        <f>(IF(N703="No",0,(IF(D703="CO2",0,(VLOOKUP(F703,'Rule Reductions'!$C$2:$E$75,2,FALSE))))))</f>
        <v>0</v>
      </c>
      <c r="P703" s="25">
        <f>(IF(N703="No",0,(IF(D703="CO2",0,(VLOOKUP(F703,'Rule Reductions'!$C$2:$E$75,3,FALSE))))))</f>
        <v>0</v>
      </c>
      <c r="Q703" s="22">
        <f t="shared" si="60"/>
        <v>1.676548693842244</v>
      </c>
      <c r="R703" s="22">
        <f t="shared" si="61"/>
        <v>1.765554771489442</v>
      </c>
      <c r="S703" s="22">
        <f t="shared" si="62"/>
        <v>1.5236684388930668</v>
      </c>
      <c r="T703" s="22">
        <f t="shared" si="63"/>
        <v>1.7288189090168364</v>
      </c>
      <c r="U703" s="22">
        <f t="shared" si="64"/>
        <v>1.8954587016845714</v>
      </c>
      <c r="V703" s="22">
        <f t="shared" si="65"/>
        <v>1.5806411348825748</v>
      </c>
    </row>
    <row r="704" spans="1:22" x14ac:dyDescent="0.25">
      <c r="A704" s="1" t="s">
        <v>67</v>
      </c>
      <c r="B704" s="1" t="s">
        <v>35</v>
      </c>
      <c r="C704" s="1" t="s">
        <v>12</v>
      </c>
      <c r="D704" s="1" t="s">
        <v>23</v>
      </c>
      <c r="E704" s="2">
        <v>90.351107311312504</v>
      </c>
      <c r="F704" s="1" t="s">
        <v>12</v>
      </c>
      <c r="G704" s="1" t="s">
        <v>101</v>
      </c>
      <c r="H704" s="13">
        <f>IF(G704="Mix",'Growth Factors'!$N$7,(IF(G704="Oil",'Growth Factors'!$E$7,'Growth Factors'!$K$7)))</f>
        <v>8.9570562775409979E-2</v>
      </c>
      <c r="I704" s="23">
        <f>IF(G704="Mix",'Growth Factors'!$O$7,(IF(G704="Oil",'Growth Factors'!$F$7,'Growth Factors'!$L$7)))</f>
        <v>0.14741463403243865</v>
      </c>
      <c r="J704" s="23">
        <f>IF(G704="Mix",'Growth Factors'!$P$7,(IF(G704="Oil",'Growth Factors'!$G$7,'Growth Factors'!$M$7)))</f>
        <v>-9.7846340250338504E-3</v>
      </c>
      <c r="K704" s="23">
        <f>IF(G704="Mix",'Growth Factors'!$N$12,(IF(G704="Oil",'Growth Factors'!$E$12,'Growth Factors'!$K$12)))</f>
        <v>0.12354040091572198</v>
      </c>
      <c r="L704" s="23">
        <f>IF(G704="Mix",'Growth Factors'!$O$12,(IF(G704="Oil",'Growth Factors'!$F$12,'Growth Factors'!$L$12)))</f>
        <v>0.23183776999580308</v>
      </c>
      <c r="M704" s="23">
        <f>IF(G704="Mix",'Growth Factors'!$P$12,(IF(G704="Oil",'Growth Factors'!$G$12,'Growth Factors'!$M$12)))</f>
        <v>2.7241294693957304E-2</v>
      </c>
      <c r="N704" s="24" t="str">
        <f>VLOOKUP(A704,'Part 50 Counties'!$A$2:$B$34,2)</f>
        <v>No</v>
      </c>
      <c r="O704" s="25">
        <f>(IF(N704="No",0,(IF(D704="CO2",0,(VLOOKUP(F704,'Rule Reductions'!$C$2:$E$75,2,FALSE))))))</f>
        <v>0</v>
      </c>
      <c r="P704" s="25">
        <f>(IF(N704="No",0,(IF(D704="CO2",0,(VLOOKUP(F704,'Rule Reductions'!$C$2:$E$75,3,FALSE))))))</f>
        <v>0</v>
      </c>
      <c r="Q704" s="22">
        <f t="shared" si="60"/>
        <v>98.443906840568218</v>
      </c>
      <c r="R704" s="22">
        <f t="shared" si="61"/>
        <v>103.67018273003524</v>
      </c>
      <c r="S704" s="22">
        <f t="shared" si="62"/>
        <v>89.467054792514759</v>
      </c>
      <c r="T704" s="22">
        <f t="shared" si="63"/>
        <v>101.51311933173146</v>
      </c>
      <c r="U704" s="22">
        <f t="shared" si="64"/>
        <v>111.2979065470187</v>
      </c>
      <c r="V704" s="22">
        <f t="shared" si="65"/>
        <v>92.812388451505328</v>
      </c>
    </row>
    <row r="705" spans="1:22" x14ac:dyDescent="0.25">
      <c r="A705" s="1" t="s">
        <v>67</v>
      </c>
      <c r="B705" s="1" t="s">
        <v>35</v>
      </c>
      <c r="C705" s="1" t="s">
        <v>12</v>
      </c>
      <c r="D705" s="1" t="s">
        <v>24</v>
      </c>
      <c r="E705" s="6">
        <v>2.6057243787636901</v>
      </c>
      <c r="F705" s="1" t="s">
        <v>12</v>
      </c>
      <c r="G705" s="1" t="s">
        <v>101</v>
      </c>
      <c r="H705" s="13">
        <f>IF(G705="Mix",'Growth Factors'!$N$7,(IF(G705="Oil",'Growth Factors'!$E$7,'Growth Factors'!$K$7)))</f>
        <v>8.9570562775409979E-2</v>
      </c>
      <c r="I705" s="23">
        <f>IF(G705="Mix",'Growth Factors'!$O$7,(IF(G705="Oil",'Growth Factors'!$F$7,'Growth Factors'!$L$7)))</f>
        <v>0.14741463403243865</v>
      </c>
      <c r="J705" s="23">
        <f>IF(G705="Mix",'Growth Factors'!$P$7,(IF(G705="Oil",'Growth Factors'!$G$7,'Growth Factors'!$M$7)))</f>
        <v>-9.7846340250338504E-3</v>
      </c>
      <c r="K705" s="23">
        <f>IF(G705="Mix",'Growth Factors'!$N$12,(IF(G705="Oil",'Growth Factors'!$E$12,'Growth Factors'!$K$12)))</f>
        <v>0.12354040091572198</v>
      </c>
      <c r="L705" s="23">
        <f>IF(G705="Mix",'Growth Factors'!$O$12,(IF(G705="Oil",'Growth Factors'!$F$12,'Growth Factors'!$L$12)))</f>
        <v>0.23183776999580308</v>
      </c>
      <c r="M705" s="23">
        <f>IF(G705="Mix",'Growth Factors'!$P$12,(IF(G705="Oil",'Growth Factors'!$G$12,'Growth Factors'!$M$12)))</f>
        <v>2.7241294693957304E-2</v>
      </c>
      <c r="N705" s="24" t="str">
        <f>VLOOKUP(A705,'Part 50 Counties'!$A$2:$B$34,2)</f>
        <v>No</v>
      </c>
      <c r="O705" s="25">
        <f>(IF(N705="No",0,(IF(D705="CO2",0,(VLOOKUP(F705,'Rule Reductions'!$C$2:$E$75,2,FALSE))))))</f>
        <v>0</v>
      </c>
      <c r="P705" s="25">
        <f>(IF(N705="No",0,(IF(D705="CO2",0,(VLOOKUP(F705,'Rule Reductions'!$C$2:$E$75,3,FALSE))))))</f>
        <v>0</v>
      </c>
      <c r="Q705" s="22">
        <f t="shared" si="60"/>
        <v>2.8391205778071593</v>
      </c>
      <c r="R705" s="22">
        <f t="shared" si="61"/>
        <v>2.9898462844485434</v>
      </c>
      <c r="S705" s="22">
        <f t="shared" si="62"/>
        <v>2.5802283193473787</v>
      </c>
      <c r="T705" s="22">
        <f t="shared" si="63"/>
        <v>2.9276366131920271</v>
      </c>
      <c r="U705" s="22">
        <f t="shared" si="64"/>
        <v>3.2098297079599636</v>
      </c>
      <c r="V705" s="22">
        <f t="shared" si="65"/>
        <v>2.6767076844568205</v>
      </c>
    </row>
    <row r="706" spans="1:22" x14ac:dyDescent="0.25">
      <c r="A706" s="1" t="s">
        <v>49</v>
      </c>
      <c r="B706" s="1" t="s">
        <v>35</v>
      </c>
      <c r="C706" s="1" t="s">
        <v>12</v>
      </c>
      <c r="D706" s="1" t="s">
        <v>23</v>
      </c>
      <c r="E706" s="2">
        <v>10.670771233462601</v>
      </c>
      <c r="F706" s="1" t="s">
        <v>12</v>
      </c>
      <c r="G706" s="1" t="s">
        <v>101</v>
      </c>
      <c r="H706" s="13">
        <f>IF(G706="Mix",'Growth Factors'!$N$7,(IF(G706="Oil",'Growth Factors'!$E$7,'Growth Factors'!$K$7)))</f>
        <v>8.9570562775409979E-2</v>
      </c>
      <c r="I706" s="23">
        <f>IF(G706="Mix",'Growth Factors'!$O$7,(IF(G706="Oil",'Growth Factors'!$F$7,'Growth Factors'!$L$7)))</f>
        <v>0.14741463403243865</v>
      </c>
      <c r="J706" s="23">
        <f>IF(G706="Mix",'Growth Factors'!$P$7,(IF(G706="Oil",'Growth Factors'!$G$7,'Growth Factors'!$M$7)))</f>
        <v>-9.7846340250338504E-3</v>
      </c>
      <c r="K706" s="23">
        <f>IF(G706="Mix",'Growth Factors'!$N$12,(IF(G706="Oil",'Growth Factors'!$E$12,'Growth Factors'!$K$12)))</f>
        <v>0.12354040091572198</v>
      </c>
      <c r="L706" s="23">
        <f>IF(G706="Mix",'Growth Factors'!$O$12,(IF(G706="Oil",'Growth Factors'!$F$12,'Growth Factors'!$L$12)))</f>
        <v>0.23183776999580308</v>
      </c>
      <c r="M706" s="23">
        <f>IF(G706="Mix",'Growth Factors'!$P$12,(IF(G706="Oil",'Growth Factors'!$G$12,'Growth Factors'!$M$12)))</f>
        <v>2.7241294693957304E-2</v>
      </c>
      <c r="N706" s="24" t="str">
        <f>VLOOKUP(A706,'Part 50 Counties'!$A$2:$B$34,2)</f>
        <v>No</v>
      </c>
      <c r="O706" s="25">
        <f>(IF(N706="No",0,(IF(D706="CO2",0,(VLOOKUP(F706,'Rule Reductions'!$C$2:$E$75,2,FALSE))))))</f>
        <v>0</v>
      </c>
      <c r="P706" s="25">
        <f>(IF(N706="No",0,(IF(D706="CO2",0,(VLOOKUP(F706,'Rule Reductions'!$C$2:$E$75,3,FALSE))))))</f>
        <v>0</v>
      </c>
      <c r="Q706" s="22">
        <f t="shared" si="60"/>
        <v>11.626558218091501</v>
      </c>
      <c r="R706" s="22">
        <f t="shared" si="61"/>
        <v>12.243799069687364</v>
      </c>
      <c r="S706" s="22">
        <f t="shared" si="62"/>
        <v>10.566361642178311</v>
      </c>
      <c r="T706" s="22">
        <f t="shared" si="63"/>
        <v>11.989042589724523</v>
      </c>
      <c r="U706" s="22">
        <f t="shared" si="64"/>
        <v>13.144659040363937</v>
      </c>
      <c r="V706" s="22">
        <f t="shared" si="65"/>
        <v>10.961456857245157</v>
      </c>
    </row>
    <row r="707" spans="1:22" x14ac:dyDescent="0.25">
      <c r="A707" s="1" t="s">
        <v>49</v>
      </c>
      <c r="B707" s="1" t="s">
        <v>35</v>
      </c>
      <c r="C707" s="1" t="s">
        <v>12</v>
      </c>
      <c r="D707" s="1" t="s">
        <v>24</v>
      </c>
      <c r="E707" s="4">
        <v>0.30774485859303202</v>
      </c>
      <c r="F707" s="1" t="s">
        <v>12</v>
      </c>
      <c r="G707" s="1" t="s">
        <v>101</v>
      </c>
      <c r="H707" s="13">
        <f>IF(G707="Mix",'Growth Factors'!$N$7,(IF(G707="Oil",'Growth Factors'!$E$7,'Growth Factors'!$K$7)))</f>
        <v>8.9570562775409979E-2</v>
      </c>
      <c r="I707" s="23">
        <f>IF(G707="Mix",'Growth Factors'!$O$7,(IF(G707="Oil",'Growth Factors'!$F$7,'Growth Factors'!$L$7)))</f>
        <v>0.14741463403243865</v>
      </c>
      <c r="J707" s="23">
        <f>IF(G707="Mix",'Growth Factors'!$P$7,(IF(G707="Oil",'Growth Factors'!$G$7,'Growth Factors'!$M$7)))</f>
        <v>-9.7846340250338504E-3</v>
      </c>
      <c r="K707" s="23">
        <f>IF(G707="Mix",'Growth Factors'!$N$12,(IF(G707="Oil",'Growth Factors'!$E$12,'Growth Factors'!$K$12)))</f>
        <v>0.12354040091572198</v>
      </c>
      <c r="L707" s="23">
        <f>IF(G707="Mix",'Growth Factors'!$O$12,(IF(G707="Oil",'Growth Factors'!$F$12,'Growth Factors'!$L$12)))</f>
        <v>0.23183776999580308</v>
      </c>
      <c r="M707" s="23">
        <f>IF(G707="Mix",'Growth Factors'!$P$12,(IF(G707="Oil",'Growth Factors'!$G$12,'Growth Factors'!$M$12)))</f>
        <v>2.7241294693957304E-2</v>
      </c>
      <c r="N707" s="24" t="str">
        <f>VLOOKUP(A707,'Part 50 Counties'!$A$2:$B$34,2)</f>
        <v>No</v>
      </c>
      <c r="O707" s="25">
        <f>(IF(N707="No",0,(IF(D707="CO2",0,(VLOOKUP(F707,'Rule Reductions'!$C$2:$E$75,2,FALSE))))))</f>
        <v>0</v>
      </c>
      <c r="P707" s="25">
        <f>(IF(N707="No",0,(IF(D707="CO2",0,(VLOOKUP(F707,'Rule Reductions'!$C$2:$E$75,3,FALSE))))))</f>
        <v>0</v>
      </c>
      <c r="Q707" s="22">
        <f t="shared" ref="Q707:Q770" si="66">+$E707*(1+H707)*(1-$O707)</f>
        <v>0.33530973876844888</v>
      </c>
      <c r="R707" s="22">
        <f t="shared" ref="R707:R770" si="67">+$E707*(1+I707)*(1-$O707)</f>
        <v>0.35311095429788841</v>
      </c>
      <c r="S707" s="22">
        <f t="shared" ref="S707:S770" si="68">+$E707*(1+J707)*(1-$O707)</f>
        <v>0.30473368777861343</v>
      </c>
      <c r="T707" s="22">
        <f t="shared" ref="T707:T770" si="69">+$E707*(1+K707)*(1-$P707)</f>
        <v>0.34576378180336736</v>
      </c>
      <c r="U707" s="22">
        <f t="shared" ref="U707:U770" si="70">+$E707*(1+L707)*(1-$P707)</f>
        <v>0.37909174033691434</v>
      </c>
      <c r="V707" s="22">
        <f t="shared" ref="V707:V770" si="71">+$E707*(1+M707)*(1-$P707)</f>
        <v>0.31612822697651505</v>
      </c>
    </row>
    <row r="708" spans="1:22" x14ac:dyDescent="0.25">
      <c r="A708" s="1" t="s">
        <v>70</v>
      </c>
      <c r="B708" s="1" t="s">
        <v>35</v>
      </c>
      <c r="C708" s="1" t="s">
        <v>12</v>
      </c>
      <c r="D708" s="1" t="s">
        <v>23</v>
      </c>
      <c r="E708" s="2">
        <v>107.174387329347</v>
      </c>
      <c r="F708" s="1" t="s">
        <v>12</v>
      </c>
      <c r="G708" s="1" t="s">
        <v>101</v>
      </c>
      <c r="H708" s="13">
        <f>IF(G708="Mix",'Growth Factors'!$N$7,(IF(G708="Oil",'Growth Factors'!$E$7,'Growth Factors'!$K$7)))</f>
        <v>8.9570562775409979E-2</v>
      </c>
      <c r="I708" s="23">
        <f>IF(G708="Mix",'Growth Factors'!$O$7,(IF(G708="Oil",'Growth Factors'!$F$7,'Growth Factors'!$L$7)))</f>
        <v>0.14741463403243865</v>
      </c>
      <c r="J708" s="23">
        <f>IF(G708="Mix",'Growth Factors'!$P$7,(IF(G708="Oil",'Growth Factors'!$G$7,'Growth Factors'!$M$7)))</f>
        <v>-9.7846340250338504E-3</v>
      </c>
      <c r="K708" s="23">
        <f>IF(G708="Mix",'Growth Factors'!$N$12,(IF(G708="Oil",'Growth Factors'!$E$12,'Growth Factors'!$K$12)))</f>
        <v>0.12354040091572198</v>
      </c>
      <c r="L708" s="23">
        <f>IF(G708="Mix",'Growth Factors'!$O$12,(IF(G708="Oil",'Growth Factors'!$F$12,'Growth Factors'!$L$12)))</f>
        <v>0.23183776999580308</v>
      </c>
      <c r="M708" s="23">
        <f>IF(G708="Mix",'Growth Factors'!$P$12,(IF(G708="Oil",'Growth Factors'!$G$12,'Growth Factors'!$M$12)))</f>
        <v>2.7241294693957304E-2</v>
      </c>
      <c r="N708" s="24" t="str">
        <f>VLOOKUP(A708,'Part 50 Counties'!$A$2:$B$34,2)</f>
        <v>Yes</v>
      </c>
      <c r="O708" s="25">
        <f>(IF(N708="No",0,(IF(D708="CO2",0,(VLOOKUP(F708,'Rule Reductions'!$C$2:$E$75,2,FALSE))))))</f>
        <v>0</v>
      </c>
      <c r="P708" s="25">
        <f>(IF(N708="No",0,(IF(D708="CO2",0,(VLOOKUP(F708,'Rule Reductions'!$C$2:$E$75,3,FALSE))))))</f>
        <v>0</v>
      </c>
      <c r="Q708" s="22">
        <f t="shared" si="66"/>
        <v>116.77405751754638</v>
      </c>
      <c r="R708" s="22">
        <f t="shared" si="67"/>
        <v>122.97346041515353</v>
      </c>
      <c r="S708" s="22">
        <f t="shared" si="68"/>
        <v>106.12572517247212</v>
      </c>
      <c r="T708" s="22">
        <f t="shared" si="69"/>
        <v>120.41475410791139</v>
      </c>
      <c r="U708" s="22">
        <f t="shared" si="70"/>
        <v>132.02145828844928</v>
      </c>
      <c r="V708" s="22">
        <f t="shared" si="71"/>
        <v>110.09395639823006</v>
      </c>
    </row>
    <row r="709" spans="1:22" x14ac:dyDescent="0.25">
      <c r="A709" s="1" t="s">
        <v>70</v>
      </c>
      <c r="B709" s="1" t="s">
        <v>35</v>
      </c>
      <c r="C709" s="1" t="s">
        <v>12</v>
      </c>
      <c r="D709" s="1" t="s">
        <v>24</v>
      </c>
      <c r="E709" s="6">
        <v>3.0909074847406499</v>
      </c>
      <c r="F709" s="1" t="s">
        <v>12</v>
      </c>
      <c r="G709" s="1" t="s">
        <v>101</v>
      </c>
      <c r="H709" s="13">
        <f>IF(G709="Mix",'Growth Factors'!$N$7,(IF(G709="Oil",'Growth Factors'!$E$7,'Growth Factors'!$K$7)))</f>
        <v>8.9570562775409979E-2</v>
      </c>
      <c r="I709" s="23">
        <f>IF(G709="Mix",'Growth Factors'!$O$7,(IF(G709="Oil",'Growth Factors'!$F$7,'Growth Factors'!$L$7)))</f>
        <v>0.14741463403243865</v>
      </c>
      <c r="J709" s="23">
        <f>IF(G709="Mix",'Growth Factors'!$P$7,(IF(G709="Oil",'Growth Factors'!$G$7,'Growth Factors'!$M$7)))</f>
        <v>-9.7846340250338504E-3</v>
      </c>
      <c r="K709" s="23">
        <f>IF(G709="Mix",'Growth Factors'!$N$12,(IF(G709="Oil",'Growth Factors'!$E$12,'Growth Factors'!$K$12)))</f>
        <v>0.12354040091572198</v>
      </c>
      <c r="L709" s="23">
        <f>IF(G709="Mix",'Growth Factors'!$O$12,(IF(G709="Oil",'Growth Factors'!$F$12,'Growth Factors'!$L$12)))</f>
        <v>0.23183776999580308</v>
      </c>
      <c r="M709" s="23">
        <f>IF(G709="Mix",'Growth Factors'!$P$12,(IF(G709="Oil",'Growth Factors'!$G$12,'Growth Factors'!$M$12)))</f>
        <v>2.7241294693957304E-2</v>
      </c>
      <c r="N709" s="24" t="str">
        <f>VLOOKUP(A709,'Part 50 Counties'!$A$2:$B$34,2)</f>
        <v>Yes</v>
      </c>
      <c r="O709" s="25">
        <f>(IF(N709="No",0,(IF(D709="CO2",0,(VLOOKUP(F709,'Rule Reductions'!$C$2:$E$75,2,FALSE))))))</f>
        <v>0</v>
      </c>
      <c r="P709" s="25">
        <f>(IF(N709="No",0,(IF(D709="CO2",0,(VLOOKUP(F709,'Rule Reductions'!$C$2:$E$75,3,FALSE))))))</f>
        <v>0</v>
      </c>
      <c r="Q709" s="22">
        <f t="shared" si="66"/>
        <v>3.3677618076355968</v>
      </c>
      <c r="R709" s="22">
        <f t="shared" si="67"/>
        <v>3.5465524804318185</v>
      </c>
      <c r="S709" s="22">
        <f t="shared" si="68"/>
        <v>3.060664086197225</v>
      </c>
      <c r="T709" s="22">
        <f t="shared" si="69"/>
        <v>3.4727594345989155</v>
      </c>
      <c r="U709" s="22">
        <f t="shared" si="70"/>
        <v>3.8074965832662593</v>
      </c>
      <c r="V709" s="22">
        <f t="shared" si="71"/>
        <v>3.1751078064042284</v>
      </c>
    </row>
    <row r="710" spans="1:22" x14ac:dyDescent="0.25">
      <c r="A710" s="1" t="s">
        <v>57</v>
      </c>
      <c r="B710" s="1" t="s">
        <v>35</v>
      </c>
      <c r="C710" s="1" t="s">
        <v>11</v>
      </c>
      <c r="D710" s="1" t="s">
        <v>23</v>
      </c>
      <c r="E710" s="6">
        <v>1.50383285143986</v>
      </c>
      <c r="F710" s="1" t="s">
        <v>11</v>
      </c>
      <c r="G710" s="1" t="s">
        <v>101</v>
      </c>
      <c r="H710" s="13">
        <f>IF(G710="Mix",'Growth Factors'!$N$7,(IF(G710="Oil",'Growth Factors'!$E$7,'Growth Factors'!$K$7)))</f>
        <v>8.9570562775409979E-2</v>
      </c>
      <c r="I710" s="23">
        <f>IF(G710="Mix",'Growth Factors'!$O$7,(IF(G710="Oil",'Growth Factors'!$F$7,'Growth Factors'!$L$7)))</f>
        <v>0.14741463403243865</v>
      </c>
      <c r="J710" s="23">
        <f>IF(G710="Mix",'Growth Factors'!$P$7,(IF(G710="Oil",'Growth Factors'!$G$7,'Growth Factors'!$M$7)))</f>
        <v>-9.7846340250338504E-3</v>
      </c>
      <c r="K710" s="23">
        <f>IF(G710="Mix",'Growth Factors'!$N$12,(IF(G710="Oil",'Growth Factors'!$E$12,'Growth Factors'!$K$12)))</f>
        <v>0.12354040091572198</v>
      </c>
      <c r="L710" s="23">
        <f>IF(G710="Mix",'Growth Factors'!$O$12,(IF(G710="Oil",'Growth Factors'!$F$12,'Growth Factors'!$L$12)))</f>
        <v>0.23183776999580308</v>
      </c>
      <c r="M710" s="23">
        <f>IF(G710="Mix",'Growth Factors'!$P$12,(IF(G710="Oil",'Growth Factors'!$G$12,'Growth Factors'!$M$12)))</f>
        <v>2.7241294693957304E-2</v>
      </c>
      <c r="N710" s="24" t="str">
        <f>VLOOKUP(A710,'Part 50 Counties'!$A$2:$B$34,2)</f>
        <v>No</v>
      </c>
      <c r="O710" s="25">
        <f>(IF(N710="No",0,(IF(D710="CO2",0,(VLOOKUP(F710,'Rule Reductions'!$C$2:$E$75,2,FALSE))))))</f>
        <v>0</v>
      </c>
      <c r="P710" s="25">
        <f>(IF(N710="No",0,(IF(D710="CO2",0,(VLOOKUP(F710,'Rule Reductions'!$C$2:$E$75,3,FALSE))))))</f>
        <v>0</v>
      </c>
      <c r="Q710" s="22">
        <f t="shared" si="66"/>
        <v>1.6385320062634778</v>
      </c>
      <c r="R710" s="22">
        <f t="shared" si="67"/>
        <v>1.7255198208808258</v>
      </c>
      <c r="S710" s="22">
        <f t="shared" si="68"/>
        <v>1.4891183973536979</v>
      </c>
      <c r="T710" s="22">
        <f t="shared" si="69"/>
        <v>1.6896169648169737</v>
      </c>
      <c r="U710" s="22">
        <f t="shared" si="70"/>
        <v>1.8524781061641071</v>
      </c>
      <c r="V710" s="22">
        <f t="shared" si="71"/>
        <v>1.5447992053163873</v>
      </c>
    </row>
    <row r="711" spans="1:22" x14ac:dyDescent="0.25">
      <c r="A711" s="1" t="s">
        <v>57</v>
      </c>
      <c r="B711" s="1" t="s">
        <v>35</v>
      </c>
      <c r="C711" s="1" t="s">
        <v>11</v>
      </c>
      <c r="D711" s="1" t="s">
        <v>24</v>
      </c>
      <c r="E711" s="7">
        <v>4.1389894993757503E-2</v>
      </c>
      <c r="F711" s="1" t="s">
        <v>11</v>
      </c>
      <c r="G711" s="1" t="s">
        <v>101</v>
      </c>
      <c r="H711" s="13">
        <f>IF(G711="Mix",'Growth Factors'!$N$7,(IF(G711="Oil",'Growth Factors'!$E$7,'Growth Factors'!$K$7)))</f>
        <v>8.9570562775409979E-2</v>
      </c>
      <c r="I711" s="23">
        <f>IF(G711="Mix",'Growth Factors'!$O$7,(IF(G711="Oil",'Growth Factors'!$F$7,'Growth Factors'!$L$7)))</f>
        <v>0.14741463403243865</v>
      </c>
      <c r="J711" s="23">
        <f>IF(G711="Mix",'Growth Factors'!$P$7,(IF(G711="Oil",'Growth Factors'!$G$7,'Growth Factors'!$M$7)))</f>
        <v>-9.7846340250338504E-3</v>
      </c>
      <c r="K711" s="23">
        <f>IF(G711="Mix",'Growth Factors'!$N$12,(IF(G711="Oil",'Growth Factors'!$E$12,'Growth Factors'!$K$12)))</f>
        <v>0.12354040091572198</v>
      </c>
      <c r="L711" s="23">
        <f>IF(G711="Mix",'Growth Factors'!$O$12,(IF(G711="Oil",'Growth Factors'!$F$12,'Growth Factors'!$L$12)))</f>
        <v>0.23183776999580308</v>
      </c>
      <c r="M711" s="23">
        <f>IF(G711="Mix",'Growth Factors'!$P$12,(IF(G711="Oil",'Growth Factors'!$G$12,'Growth Factors'!$M$12)))</f>
        <v>2.7241294693957304E-2</v>
      </c>
      <c r="N711" s="24" t="str">
        <f>VLOOKUP(A711,'Part 50 Counties'!$A$2:$B$34,2)</f>
        <v>No</v>
      </c>
      <c r="O711" s="25">
        <f>(IF(N711="No",0,(IF(D711="CO2",0,(VLOOKUP(F711,'Rule Reductions'!$C$2:$E$75,2,FALSE))))))</f>
        <v>0</v>
      </c>
      <c r="P711" s="25">
        <f>(IF(N711="No",0,(IF(D711="CO2",0,(VLOOKUP(F711,'Rule Reductions'!$C$2:$E$75,3,FALSE))))))</f>
        <v>0</v>
      </c>
      <c r="Q711" s="22">
        <f t="shared" si="66"/>
        <v>4.5097211181563485E-2</v>
      </c>
      <c r="R711" s="22">
        <f t="shared" si="67"/>
        <v>4.7491371216903333E-2</v>
      </c>
      <c r="S711" s="22">
        <f t="shared" si="68"/>
        <v>4.0984910018909006E-2</v>
      </c>
      <c r="T711" s="22">
        <f t="shared" si="69"/>
        <v>4.6503219215145934E-2</v>
      </c>
      <c r="U711" s="22">
        <f t="shared" si="70"/>
        <v>5.0985635949470698E-2</v>
      </c>
      <c r="V711" s="22">
        <f t="shared" si="71"/>
        <v>4.25174093206344E-2</v>
      </c>
    </row>
    <row r="712" spans="1:22" x14ac:dyDescent="0.25">
      <c r="A712" s="1" t="s">
        <v>51</v>
      </c>
      <c r="B712" s="1" t="s">
        <v>35</v>
      </c>
      <c r="C712" s="1" t="s">
        <v>11</v>
      </c>
      <c r="D712" s="1" t="s">
        <v>23</v>
      </c>
      <c r="E712" s="3">
        <v>0</v>
      </c>
      <c r="F712" s="1" t="s">
        <v>11</v>
      </c>
      <c r="G712" s="1" t="s">
        <v>101</v>
      </c>
      <c r="H712" s="13">
        <f>IF(G712="Mix",'Growth Factors'!$N$7,(IF(G712="Oil",'Growth Factors'!$E$7,'Growth Factors'!$K$7)))</f>
        <v>8.9570562775409979E-2</v>
      </c>
      <c r="I712" s="23">
        <f>IF(G712="Mix",'Growth Factors'!$O$7,(IF(G712="Oil",'Growth Factors'!$F$7,'Growth Factors'!$L$7)))</f>
        <v>0.14741463403243865</v>
      </c>
      <c r="J712" s="23">
        <f>IF(G712="Mix",'Growth Factors'!$P$7,(IF(G712="Oil",'Growth Factors'!$G$7,'Growth Factors'!$M$7)))</f>
        <v>-9.7846340250338504E-3</v>
      </c>
      <c r="K712" s="23">
        <f>IF(G712="Mix",'Growth Factors'!$N$12,(IF(G712="Oil",'Growth Factors'!$E$12,'Growth Factors'!$K$12)))</f>
        <v>0.12354040091572198</v>
      </c>
      <c r="L712" s="23">
        <f>IF(G712="Mix",'Growth Factors'!$O$12,(IF(G712="Oil",'Growth Factors'!$F$12,'Growth Factors'!$L$12)))</f>
        <v>0.23183776999580308</v>
      </c>
      <c r="M712" s="23">
        <f>IF(G712="Mix",'Growth Factors'!$P$12,(IF(G712="Oil",'Growth Factors'!$G$12,'Growth Factors'!$M$12)))</f>
        <v>2.7241294693957304E-2</v>
      </c>
      <c r="N712" s="24" t="str">
        <f>VLOOKUP(A712,'Part 50 Counties'!$A$2:$B$34,2)</f>
        <v>No</v>
      </c>
      <c r="O712" s="25">
        <f>(IF(N712="No",0,(IF(D712="CO2",0,(VLOOKUP(F712,'Rule Reductions'!$C$2:$E$75,2,FALSE))))))</f>
        <v>0</v>
      </c>
      <c r="P712" s="25">
        <f>(IF(N712="No",0,(IF(D712="CO2",0,(VLOOKUP(F712,'Rule Reductions'!$C$2:$E$75,3,FALSE))))))</f>
        <v>0</v>
      </c>
      <c r="Q712" s="22">
        <f t="shared" si="66"/>
        <v>0</v>
      </c>
      <c r="R712" s="22">
        <f t="shared" si="67"/>
        <v>0</v>
      </c>
      <c r="S712" s="22">
        <f t="shared" si="68"/>
        <v>0</v>
      </c>
      <c r="T712" s="22">
        <f t="shared" si="69"/>
        <v>0</v>
      </c>
      <c r="U712" s="22">
        <f t="shared" si="70"/>
        <v>0</v>
      </c>
      <c r="V712" s="22">
        <f t="shared" si="71"/>
        <v>0</v>
      </c>
    </row>
    <row r="713" spans="1:22" x14ac:dyDescent="0.25">
      <c r="A713" s="1" t="s">
        <v>51</v>
      </c>
      <c r="B713" s="1" t="s">
        <v>35</v>
      </c>
      <c r="C713" s="1" t="s">
        <v>11</v>
      </c>
      <c r="D713" s="1" t="s">
        <v>24</v>
      </c>
      <c r="E713" s="3">
        <v>0</v>
      </c>
      <c r="F713" s="1" t="s">
        <v>11</v>
      </c>
      <c r="G713" s="1" t="s">
        <v>101</v>
      </c>
      <c r="H713" s="13">
        <f>IF(G713="Mix",'Growth Factors'!$N$7,(IF(G713="Oil",'Growth Factors'!$E$7,'Growth Factors'!$K$7)))</f>
        <v>8.9570562775409979E-2</v>
      </c>
      <c r="I713" s="23">
        <f>IF(G713="Mix",'Growth Factors'!$O$7,(IF(G713="Oil",'Growth Factors'!$F$7,'Growth Factors'!$L$7)))</f>
        <v>0.14741463403243865</v>
      </c>
      <c r="J713" s="23">
        <f>IF(G713="Mix",'Growth Factors'!$P$7,(IF(G713="Oil",'Growth Factors'!$G$7,'Growth Factors'!$M$7)))</f>
        <v>-9.7846340250338504E-3</v>
      </c>
      <c r="K713" s="23">
        <f>IF(G713="Mix",'Growth Factors'!$N$12,(IF(G713="Oil",'Growth Factors'!$E$12,'Growth Factors'!$K$12)))</f>
        <v>0.12354040091572198</v>
      </c>
      <c r="L713" s="23">
        <f>IF(G713="Mix",'Growth Factors'!$O$12,(IF(G713="Oil",'Growth Factors'!$F$12,'Growth Factors'!$L$12)))</f>
        <v>0.23183776999580308</v>
      </c>
      <c r="M713" s="23">
        <f>IF(G713="Mix",'Growth Factors'!$P$12,(IF(G713="Oil",'Growth Factors'!$G$12,'Growth Factors'!$M$12)))</f>
        <v>2.7241294693957304E-2</v>
      </c>
      <c r="N713" s="24" t="str">
        <f>VLOOKUP(A713,'Part 50 Counties'!$A$2:$B$34,2)</f>
        <v>No</v>
      </c>
      <c r="O713" s="25">
        <f>(IF(N713="No",0,(IF(D713="CO2",0,(VLOOKUP(F713,'Rule Reductions'!$C$2:$E$75,2,FALSE))))))</f>
        <v>0</v>
      </c>
      <c r="P713" s="25">
        <f>(IF(N713="No",0,(IF(D713="CO2",0,(VLOOKUP(F713,'Rule Reductions'!$C$2:$E$75,3,FALSE))))))</f>
        <v>0</v>
      </c>
      <c r="Q713" s="22">
        <f t="shared" si="66"/>
        <v>0</v>
      </c>
      <c r="R713" s="22">
        <f t="shared" si="67"/>
        <v>0</v>
      </c>
      <c r="S713" s="22">
        <f t="shared" si="68"/>
        <v>0</v>
      </c>
      <c r="T713" s="22">
        <f t="shared" si="69"/>
        <v>0</v>
      </c>
      <c r="U713" s="22">
        <f t="shared" si="70"/>
        <v>0</v>
      </c>
      <c r="V713" s="22">
        <f t="shared" si="71"/>
        <v>0</v>
      </c>
    </row>
    <row r="714" spans="1:22" x14ac:dyDescent="0.25">
      <c r="A714" s="1" t="s">
        <v>39</v>
      </c>
      <c r="B714" s="1" t="s">
        <v>16</v>
      </c>
      <c r="C714" s="1" t="s">
        <v>11</v>
      </c>
      <c r="D714" s="1" t="s">
        <v>23</v>
      </c>
      <c r="E714" s="2">
        <v>133.7632167072</v>
      </c>
      <c r="F714" s="1" t="s">
        <v>11</v>
      </c>
      <c r="G714" s="1" t="s">
        <v>101</v>
      </c>
      <c r="H714" s="13">
        <f>IF(G714="Mix",'Growth Factors'!$N$7,(IF(G714="Oil",'Growth Factors'!$E$7,'Growth Factors'!$K$7)))</f>
        <v>8.9570562775409979E-2</v>
      </c>
      <c r="I714" s="23">
        <f>IF(G714="Mix",'Growth Factors'!$O$7,(IF(G714="Oil",'Growth Factors'!$F$7,'Growth Factors'!$L$7)))</f>
        <v>0.14741463403243865</v>
      </c>
      <c r="J714" s="23">
        <f>IF(G714="Mix",'Growth Factors'!$P$7,(IF(G714="Oil",'Growth Factors'!$G$7,'Growth Factors'!$M$7)))</f>
        <v>-9.7846340250338504E-3</v>
      </c>
      <c r="K714" s="23">
        <f>IF(G714="Mix",'Growth Factors'!$N$12,(IF(G714="Oil",'Growth Factors'!$E$12,'Growth Factors'!$K$12)))</f>
        <v>0.12354040091572198</v>
      </c>
      <c r="L714" s="23">
        <f>IF(G714="Mix",'Growth Factors'!$O$12,(IF(G714="Oil",'Growth Factors'!$F$12,'Growth Factors'!$L$12)))</f>
        <v>0.23183776999580308</v>
      </c>
      <c r="M714" s="23">
        <f>IF(G714="Mix",'Growth Factors'!$P$12,(IF(G714="Oil",'Growth Factors'!$G$12,'Growth Factors'!$M$12)))</f>
        <v>2.7241294693957304E-2</v>
      </c>
      <c r="N714" s="24" t="str">
        <f>VLOOKUP(A714,'Part 50 Counties'!$A$2:$B$34,2)</f>
        <v>Yes</v>
      </c>
      <c r="O714" s="25">
        <f>(IF(N714="No",0,(IF(D714="CO2",0,(VLOOKUP(F714,'Rule Reductions'!$C$2:$E$75,2,FALSE))))))</f>
        <v>0.75119553240227843</v>
      </c>
      <c r="P714" s="25">
        <f>(IF(N714="No",0,(IF(D714="CO2",0,(VLOOKUP(F714,'Rule Reductions'!$C$2:$E$75,3,FALSE))))))</f>
        <v>0.75119553240227843</v>
      </c>
      <c r="Q714" s="22">
        <f t="shared" si="66"/>
        <v>36.261873598242879</v>
      </c>
      <c r="R714" s="22">
        <f t="shared" si="67"/>
        <v>38.1869755347225</v>
      </c>
      <c r="S714" s="22">
        <f t="shared" si="68"/>
        <v>32.955244628266861</v>
      </c>
      <c r="T714" s="22">
        <f t="shared" si="69"/>
        <v>37.392419906009337</v>
      </c>
      <c r="U714" s="22">
        <f t="shared" si="70"/>
        <v>40.996652291474071</v>
      </c>
      <c r="V714" s="22">
        <f t="shared" si="71"/>
        <v>34.187500337934345</v>
      </c>
    </row>
    <row r="715" spans="1:22" x14ac:dyDescent="0.25">
      <c r="A715" s="1" t="s">
        <v>39</v>
      </c>
      <c r="B715" s="1" t="s">
        <v>16</v>
      </c>
      <c r="C715" s="1" t="s">
        <v>11</v>
      </c>
      <c r="D715" s="1" t="s">
        <v>24</v>
      </c>
      <c r="E715" s="6">
        <v>1.1684648873800001</v>
      </c>
      <c r="F715" s="1" t="s">
        <v>11</v>
      </c>
      <c r="G715" s="1" t="s">
        <v>101</v>
      </c>
      <c r="H715" s="13">
        <f>IF(G715="Mix",'Growth Factors'!$N$7,(IF(G715="Oil",'Growth Factors'!$E$7,'Growth Factors'!$K$7)))</f>
        <v>8.9570562775409979E-2</v>
      </c>
      <c r="I715" s="23">
        <f>IF(G715="Mix",'Growth Factors'!$O$7,(IF(G715="Oil",'Growth Factors'!$F$7,'Growth Factors'!$L$7)))</f>
        <v>0.14741463403243865</v>
      </c>
      <c r="J715" s="23">
        <f>IF(G715="Mix",'Growth Factors'!$P$7,(IF(G715="Oil",'Growth Factors'!$G$7,'Growth Factors'!$M$7)))</f>
        <v>-9.7846340250338504E-3</v>
      </c>
      <c r="K715" s="23">
        <f>IF(G715="Mix",'Growth Factors'!$N$12,(IF(G715="Oil",'Growth Factors'!$E$12,'Growth Factors'!$K$12)))</f>
        <v>0.12354040091572198</v>
      </c>
      <c r="L715" s="23">
        <f>IF(G715="Mix",'Growth Factors'!$O$12,(IF(G715="Oil",'Growth Factors'!$F$12,'Growth Factors'!$L$12)))</f>
        <v>0.23183776999580308</v>
      </c>
      <c r="M715" s="23">
        <f>IF(G715="Mix",'Growth Factors'!$P$12,(IF(G715="Oil",'Growth Factors'!$G$12,'Growth Factors'!$M$12)))</f>
        <v>2.7241294693957304E-2</v>
      </c>
      <c r="N715" s="24" t="str">
        <f>VLOOKUP(A715,'Part 50 Counties'!$A$2:$B$34,2)</f>
        <v>Yes</v>
      </c>
      <c r="O715" s="25">
        <f>(IF(N715="No",0,(IF(D715="CO2",0,(VLOOKUP(F715,'Rule Reductions'!$C$2:$E$75,2,FALSE))))))</f>
        <v>0</v>
      </c>
      <c r="P715" s="25">
        <f>(IF(N715="No",0,(IF(D715="CO2",0,(VLOOKUP(F715,'Rule Reductions'!$C$2:$E$75,3,FALSE))))))</f>
        <v>0</v>
      </c>
      <c r="Q715" s="22">
        <f t="shared" si="66"/>
        <v>1.2731249449259328</v>
      </c>
      <c r="R715" s="22">
        <f t="shared" si="67"/>
        <v>1.3407137111328775</v>
      </c>
      <c r="S715" s="22">
        <f t="shared" si="68"/>
        <v>1.1570318860858844</v>
      </c>
      <c r="T715" s="22">
        <f t="shared" si="69"/>
        <v>1.3128175080228692</v>
      </c>
      <c r="U715" s="22">
        <f t="shared" si="70"/>
        <v>1.4393591811885766</v>
      </c>
      <c r="V715" s="22">
        <f t="shared" si="71"/>
        <v>1.2002953837166603</v>
      </c>
    </row>
    <row r="716" spans="1:22" x14ac:dyDescent="0.25">
      <c r="A716" s="1" t="s">
        <v>39</v>
      </c>
      <c r="B716" s="1" t="s">
        <v>35</v>
      </c>
      <c r="C716" s="1" t="s">
        <v>11</v>
      </c>
      <c r="D716" s="1" t="s">
        <v>23</v>
      </c>
      <c r="E716" s="6">
        <v>4.8055134705262201</v>
      </c>
      <c r="F716" s="1" t="s">
        <v>11</v>
      </c>
      <c r="G716" s="1" t="s">
        <v>101</v>
      </c>
      <c r="H716" s="13">
        <f>IF(G716="Mix",'Growth Factors'!$N$7,(IF(G716="Oil",'Growth Factors'!$E$7,'Growth Factors'!$K$7)))</f>
        <v>8.9570562775409979E-2</v>
      </c>
      <c r="I716" s="23">
        <f>IF(G716="Mix",'Growth Factors'!$O$7,(IF(G716="Oil",'Growth Factors'!$F$7,'Growth Factors'!$L$7)))</f>
        <v>0.14741463403243865</v>
      </c>
      <c r="J716" s="23">
        <f>IF(G716="Mix",'Growth Factors'!$P$7,(IF(G716="Oil",'Growth Factors'!$G$7,'Growth Factors'!$M$7)))</f>
        <v>-9.7846340250338504E-3</v>
      </c>
      <c r="K716" s="23">
        <f>IF(G716="Mix",'Growth Factors'!$N$12,(IF(G716="Oil",'Growth Factors'!$E$12,'Growth Factors'!$K$12)))</f>
        <v>0.12354040091572198</v>
      </c>
      <c r="L716" s="23">
        <f>IF(G716="Mix",'Growth Factors'!$O$12,(IF(G716="Oil",'Growth Factors'!$F$12,'Growth Factors'!$L$12)))</f>
        <v>0.23183776999580308</v>
      </c>
      <c r="M716" s="23">
        <f>IF(G716="Mix",'Growth Factors'!$P$12,(IF(G716="Oil",'Growth Factors'!$G$12,'Growth Factors'!$M$12)))</f>
        <v>2.7241294693957304E-2</v>
      </c>
      <c r="N716" s="24" t="str">
        <f>VLOOKUP(A716,'Part 50 Counties'!$A$2:$B$34,2)</f>
        <v>Yes</v>
      </c>
      <c r="O716" s="25">
        <f>(IF(N716="No",0,(IF(D716="CO2",0,(VLOOKUP(F716,'Rule Reductions'!$C$2:$E$75,2,FALSE))))))</f>
        <v>0.75119553240227843</v>
      </c>
      <c r="P716" s="25">
        <f>(IF(N716="No",0,(IF(D716="CO2",0,(VLOOKUP(F716,'Rule Reductions'!$C$2:$E$75,3,FALSE))))))</f>
        <v>0.75119553240227843</v>
      </c>
      <c r="Q716" s="22">
        <f t="shared" si="66"/>
        <v>1.3027267610072031</v>
      </c>
      <c r="R716" s="22">
        <f t="shared" si="67"/>
        <v>1.3718870542150068</v>
      </c>
      <c r="S716" s="22">
        <f t="shared" si="68"/>
        <v>1.1839343870765253</v>
      </c>
      <c r="T716" s="22">
        <f t="shared" si="69"/>
        <v>1.3433422279850764</v>
      </c>
      <c r="U716" s="22">
        <f t="shared" si="70"/>
        <v>1.4728261601573307</v>
      </c>
      <c r="V716" s="22">
        <f t="shared" si="71"/>
        <v>1.2282038174753322</v>
      </c>
    </row>
    <row r="717" spans="1:22" x14ac:dyDescent="0.25">
      <c r="A717" s="1" t="s">
        <v>39</v>
      </c>
      <c r="B717" s="1" t="s">
        <v>35</v>
      </c>
      <c r="C717" s="1" t="s">
        <v>11</v>
      </c>
      <c r="D717" s="1" t="s">
        <v>24</v>
      </c>
      <c r="E717" s="4">
        <v>0.13226183863833599</v>
      </c>
      <c r="F717" s="1" t="s">
        <v>11</v>
      </c>
      <c r="G717" s="1" t="s">
        <v>101</v>
      </c>
      <c r="H717" s="13">
        <f>IF(G717="Mix",'Growth Factors'!$N$7,(IF(G717="Oil",'Growth Factors'!$E$7,'Growth Factors'!$K$7)))</f>
        <v>8.9570562775409979E-2</v>
      </c>
      <c r="I717" s="23">
        <f>IF(G717="Mix",'Growth Factors'!$O$7,(IF(G717="Oil",'Growth Factors'!$F$7,'Growth Factors'!$L$7)))</f>
        <v>0.14741463403243865</v>
      </c>
      <c r="J717" s="23">
        <f>IF(G717="Mix",'Growth Factors'!$P$7,(IF(G717="Oil",'Growth Factors'!$G$7,'Growth Factors'!$M$7)))</f>
        <v>-9.7846340250338504E-3</v>
      </c>
      <c r="K717" s="23">
        <f>IF(G717="Mix",'Growth Factors'!$N$12,(IF(G717="Oil",'Growth Factors'!$E$12,'Growth Factors'!$K$12)))</f>
        <v>0.12354040091572198</v>
      </c>
      <c r="L717" s="23">
        <f>IF(G717="Mix",'Growth Factors'!$O$12,(IF(G717="Oil",'Growth Factors'!$F$12,'Growth Factors'!$L$12)))</f>
        <v>0.23183776999580308</v>
      </c>
      <c r="M717" s="23">
        <f>IF(G717="Mix",'Growth Factors'!$P$12,(IF(G717="Oil",'Growth Factors'!$G$12,'Growth Factors'!$M$12)))</f>
        <v>2.7241294693957304E-2</v>
      </c>
      <c r="N717" s="24" t="str">
        <f>VLOOKUP(A717,'Part 50 Counties'!$A$2:$B$34,2)</f>
        <v>Yes</v>
      </c>
      <c r="O717" s="25">
        <f>(IF(N717="No",0,(IF(D717="CO2",0,(VLOOKUP(F717,'Rule Reductions'!$C$2:$E$75,2,FALSE))))))</f>
        <v>0</v>
      </c>
      <c r="P717" s="25">
        <f>(IF(N717="No",0,(IF(D717="CO2",0,(VLOOKUP(F717,'Rule Reductions'!$C$2:$E$75,3,FALSE))))))</f>
        <v>0</v>
      </c>
      <c r="Q717" s="22">
        <f t="shared" si="66"/>
        <v>0.1441086059588822</v>
      </c>
      <c r="R717" s="22">
        <f t="shared" si="67"/>
        <v>0.15175916917766374</v>
      </c>
      <c r="S717" s="22">
        <f t="shared" si="68"/>
        <v>0.13096770495178178</v>
      </c>
      <c r="T717" s="22">
        <f t="shared" si="69"/>
        <v>0.14860151920956655</v>
      </c>
      <c r="U717" s="22">
        <f t="shared" si="70"/>
        <v>0.16292512836379255</v>
      </c>
      <c r="V717" s="22">
        <f t="shared" si="71"/>
        <v>0.13586482236144753</v>
      </c>
    </row>
    <row r="718" spans="1:22" x14ac:dyDescent="0.25">
      <c r="A718" s="1" t="s">
        <v>54</v>
      </c>
      <c r="B718" s="1" t="s">
        <v>35</v>
      </c>
      <c r="C718" s="1" t="s">
        <v>11</v>
      </c>
      <c r="D718" s="1" t="s">
        <v>23</v>
      </c>
      <c r="E718" s="6">
        <v>1.9185048323162099</v>
      </c>
      <c r="F718" s="1" t="s">
        <v>11</v>
      </c>
      <c r="G718" s="1" t="s">
        <v>101</v>
      </c>
      <c r="H718" s="13">
        <f>IF(G718="Mix",'Growth Factors'!$N$7,(IF(G718="Oil",'Growth Factors'!$E$7,'Growth Factors'!$K$7)))</f>
        <v>8.9570562775409979E-2</v>
      </c>
      <c r="I718" s="23">
        <f>IF(G718="Mix",'Growth Factors'!$O$7,(IF(G718="Oil",'Growth Factors'!$F$7,'Growth Factors'!$L$7)))</f>
        <v>0.14741463403243865</v>
      </c>
      <c r="J718" s="23">
        <f>IF(G718="Mix",'Growth Factors'!$P$7,(IF(G718="Oil",'Growth Factors'!$G$7,'Growth Factors'!$M$7)))</f>
        <v>-9.7846340250338504E-3</v>
      </c>
      <c r="K718" s="23">
        <f>IF(G718="Mix",'Growth Factors'!$N$12,(IF(G718="Oil",'Growth Factors'!$E$12,'Growth Factors'!$K$12)))</f>
        <v>0.12354040091572198</v>
      </c>
      <c r="L718" s="23">
        <f>IF(G718="Mix",'Growth Factors'!$O$12,(IF(G718="Oil",'Growth Factors'!$F$12,'Growth Factors'!$L$12)))</f>
        <v>0.23183776999580308</v>
      </c>
      <c r="M718" s="23">
        <f>IF(G718="Mix",'Growth Factors'!$P$12,(IF(G718="Oil",'Growth Factors'!$G$12,'Growth Factors'!$M$12)))</f>
        <v>2.7241294693957304E-2</v>
      </c>
      <c r="N718" s="24" t="str">
        <f>VLOOKUP(A718,'Part 50 Counties'!$A$2:$B$34,2)</f>
        <v>No</v>
      </c>
      <c r="O718" s="25">
        <f>(IF(N718="No",0,(IF(D718="CO2",0,(VLOOKUP(F718,'Rule Reductions'!$C$2:$E$75,2,FALSE))))))</f>
        <v>0</v>
      </c>
      <c r="P718" s="25">
        <f>(IF(N718="No",0,(IF(D718="CO2",0,(VLOOKUP(F718,'Rule Reductions'!$C$2:$E$75,3,FALSE))))))</f>
        <v>0</v>
      </c>
      <c r="Q718" s="22">
        <f t="shared" si="66"/>
        <v>2.0903463898341164</v>
      </c>
      <c r="R718" s="22">
        <f t="shared" si="67"/>
        <v>2.2013205200615693</v>
      </c>
      <c r="S718" s="22">
        <f t="shared" si="68"/>
        <v>1.8997329646567369</v>
      </c>
      <c r="T718" s="22">
        <f t="shared" si="69"/>
        <v>2.1555176884593044</v>
      </c>
      <c r="U718" s="22">
        <f t="shared" si="70"/>
        <v>2.3632867143665726</v>
      </c>
      <c r="V718" s="22">
        <f t="shared" si="71"/>
        <v>1.9707673878251171</v>
      </c>
    </row>
    <row r="719" spans="1:22" x14ac:dyDescent="0.25">
      <c r="A719" s="1" t="s">
        <v>54</v>
      </c>
      <c r="B719" s="1" t="s">
        <v>35</v>
      </c>
      <c r="C719" s="1" t="s">
        <v>11</v>
      </c>
      <c r="D719" s="1" t="s">
        <v>24</v>
      </c>
      <c r="E719" s="7">
        <v>5.2802885293106797E-2</v>
      </c>
      <c r="F719" s="1" t="s">
        <v>11</v>
      </c>
      <c r="G719" s="1" t="s">
        <v>101</v>
      </c>
      <c r="H719" s="13">
        <f>IF(G719="Mix",'Growth Factors'!$N$7,(IF(G719="Oil",'Growth Factors'!$E$7,'Growth Factors'!$K$7)))</f>
        <v>8.9570562775409979E-2</v>
      </c>
      <c r="I719" s="23">
        <f>IF(G719="Mix",'Growth Factors'!$O$7,(IF(G719="Oil",'Growth Factors'!$F$7,'Growth Factors'!$L$7)))</f>
        <v>0.14741463403243865</v>
      </c>
      <c r="J719" s="23">
        <f>IF(G719="Mix",'Growth Factors'!$P$7,(IF(G719="Oil",'Growth Factors'!$G$7,'Growth Factors'!$M$7)))</f>
        <v>-9.7846340250338504E-3</v>
      </c>
      <c r="K719" s="23">
        <f>IF(G719="Mix",'Growth Factors'!$N$12,(IF(G719="Oil",'Growth Factors'!$E$12,'Growth Factors'!$K$12)))</f>
        <v>0.12354040091572198</v>
      </c>
      <c r="L719" s="23">
        <f>IF(G719="Mix",'Growth Factors'!$O$12,(IF(G719="Oil",'Growth Factors'!$F$12,'Growth Factors'!$L$12)))</f>
        <v>0.23183776999580308</v>
      </c>
      <c r="M719" s="23">
        <f>IF(G719="Mix",'Growth Factors'!$P$12,(IF(G719="Oil",'Growth Factors'!$G$12,'Growth Factors'!$M$12)))</f>
        <v>2.7241294693957304E-2</v>
      </c>
      <c r="N719" s="24" t="str">
        <f>VLOOKUP(A719,'Part 50 Counties'!$A$2:$B$34,2)</f>
        <v>No</v>
      </c>
      <c r="O719" s="25">
        <f>(IF(N719="No",0,(IF(D719="CO2",0,(VLOOKUP(F719,'Rule Reductions'!$C$2:$E$75,2,FALSE))))))</f>
        <v>0</v>
      </c>
      <c r="P719" s="25">
        <f>(IF(N719="No",0,(IF(D719="CO2",0,(VLOOKUP(F719,'Rule Reductions'!$C$2:$E$75,3,FALSE))))))</f>
        <v>0</v>
      </c>
      <c r="Q719" s="22">
        <f t="shared" si="66"/>
        <v>5.7532469444975788E-2</v>
      </c>
      <c r="R719" s="22">
        <f t="shared" si="67"/>
        <v>6.0586803304446976E-2</v>
      </c>
      <c r="S719" s="22">
        <f t="shared" si="68"/>
        <v>5.2286228385047907E-2</v>
      </c>
      <c r="T719" s="22">
        <f t="shared" si="69"/>
        <v>5.9326174911724087E-2</v>
      </c>
      <c r="U719" s="22">
        <f t="shared" si="70"/>
        <v>6.504458846880487E-2</v>
      </c>
      <c r="V719" s="22">
        <f t="shared" si="71"/>
        <v>5.4241304252067545E-2</v>
      </c>
    </row>
    <row r="720" spans="1:22" x14ac:dyDescent="0.25">
      <c r="A720" s="1" t="s">
        <v>46</v>
      </c>
      <c r="B720" s="1" t="s">
        <v>16</v>
      </c>
      <c r="C720" s="1" t="s">
        <v>11</v>
      </c>
      <c r="D720" s="1" t="s">
        <v>23</v>
      </c>
      <c r="E720" s="6">
        <v>9.7292942229009505</v>
      </c>
      <c r="F720" s="1" t="s">
        <v>11</v>
      </c>
      <c r="G720" s="1" t="s">
        <v>101</v>
      </c>
      <c r="H720" s="13">
        <f>IF(G720="Mix",'Growth Factors'!$N$7,(IF(G720="Oil",'Growth Factors'!$E$7,'Growth Factors'!$K$7)))</f>
        <v>8.9570562775409979E-2</v>
      </c>
      <c r="I720" s="23">
        <f>IF(G720="Mix",'Growth Factors'!$O$7,(IF(G720="Oil",'Growth Factors'!$F$7,'Growth Factors'!$L$7)))</f>
        <v>0.14741463403243865</v>
      </c>
      <c r="J720" s="23">
        <f>IF(G720="Mix",'Growth Factors'!$P$7,(IF(G720="Oil",'Growth Factors'!$G$7,'Growth Factors'!$M$7)))</f>
        <v>-9.7846340250338504E-3</v>
      </c>
      <c r="K720" s="23">
        <f>IF(G720="Mix",'Growth Factors'!$N$12,(IF(G720="Oil",'Growth Factors'!$E$12,'Growth Factors'!$K$12)))</f>
        <v>0.12354040091572198</v>
      </c>
      <c r="L720" s="23">
        <f>IF(G720="Mix",'Growth Factors'!$O$12,(IF(G720="Oil",'Growth Factors'!$F$12,'Growth Factors'!$L$12)))</f>
        <v>0.23183776999580308</v>
      </c>
      <c r="M720" s="23">
        <f>IF(G720="Mix",'Growth Factors'!$P$12,(IF(G720="Oil",'Growth Factors'!$G$12,'Growth Factors'!$M$12)))</f>
        <v>2.7241294693957304E-2</v>
      </c>
      <c r="N720" s="24" t="str">
        <f>VLOOKUP(A720,'Part 50 Counties'!$A$2:$B$34,2)</f>
        <v>No</v>
      </c>
      <c r="O720" s="25">
        <f>(IF(N720="No",0,(IF(D720="CO2",0,(VLOOKUP(F720,'Rule Reductions'!$C$2:$E$75,2,FALSE))))))</f>
        <v>0</v>
      </c>
      <c r="P720" s="25">
        <f>(IF(N720="No",0,(IF(D720="CO2",0,(VLOOKUP(F720,'Rule Reductions'!$C$2:$E$75,3,FALSE))))))</f>
        <v>0</v>
      </c>
      <c r="Q720" s="22">
        <f t="shared" si="66"/>
        <v>10.600752581853733</v>
      </c>
      <c r="R720" s="22">
        <f t="shared" si="67"/>
        <v>11.163534570163815</v>
      </c>
      <c r="S720" s="22">
        <f t="shared" si="68"/>
        <v>9.6340966396079892</v>
      </c>
      <c r="T720" s="22">
        <f t="shared" si="69"/>
        <v>10.931255131825152</v>
      </c>
      <c r="U720" s="22">
        <f t="shared" si="70"/>
        <v>11.984912099171357</v>
      </c>
      <c r="V720" s="22">
        <f t="shared" si="71"/>
        <v>9.9943327939912123</v>
      </c>
    </row>
    <row r="721" spans="1:22" x14ac:dyDescent="0.25">
      <c r="A721" s="1" t="s">
        <v>46</v>
      </c>
      <c r="B721" s="1" t="s">
        <v>16</v>
      </c>
      <c r="C721" s="1" t="s">
        <v>11</v>
      </c>
      <c r="D721" s="1" t="s">
        <v>24</v>
      </c>
      <c r="E721" s="6">
        <v>2.2262235491339699</v>
      </c>
      <c r="F721" s="1" t="s">
        <v>11</v>
      </c>
      <c r="G721" s="1" t="s">
        <v>101</v>
      </c>
      <c r="H721" s="13">
        <f>IF(G721="Mix",'Growth Factors'!$N$7,(IF(G721="Oil",'Growth Factors'!$E$7,'Growth Factors'!$K$7)))</f>
        <v>8.9570562775409979E-2</v>
      </c>
      <c r="I721" s="23">
        <f>IF(G721="Mix",'Growth Factors'!$O$7,(IF(G721="Oil",'Growth Factors'!$F$7,'Growth Factors'!$L$7)))</f>
        <v>0.14741463403243865</v>
      </c>
      <c r="J721" s="23">
        <f>IF(G721="Mix",'Growth Factors'!$P$7,(IF(G721="Oil",'Growth Factors'!$G$7,'Growth Factors'!$M$7)))</f>
        <v>-9.7846340250338504E-3</v>
      </c>
      <c r="K721" s="23">
        <f>IF(G721="Mix",'Growth Factors'!$N$12,(IF(G721="Oil",'Growth Factors'!$E$12,'Growth Factors'!$K$12)))</f>
        <v>0.12354040091572198</v>
      </c>
      <c r="L721" s="23">
        <f>IF(G721="Mix",'Growth Factors'!$O$12,(IF(G721="Oil",'Growth Factors'!$F$12,'Growth Factors'!$L$12)))</f>
        <v>0.23183776999580308</v>
      </c>
      <c r="M721" s="23">
        <f>IF(G721="Mix",'Growth Factors'!$P$12,(IF(G721="Oil",'Growth Factors'!$G$12,'Growth Factors'!$M$12)))</f>
        <v>2.7241294693957304E-2</v>
      </c>
      <c r="N721" s="24" t="str">
        <f>VLOOKUP(A721,'Part 50 Counties'!$A$2:$B$34,2)</f>
        <v>No</v>
      </c>
      <c r="O721" s="25">
        <f>(IF(N721="No",0,(IF(D721="CO2",0,(VLOOKUP(F721,'Rule Reductions'!$C$2:$E$75,2,FALSE))))))</f>
        <v>0</v>
      </c>
      <c r="P721" s="25">
        <f>(IF(N721="No",0,(IF(D721="CO2",0,(VLOOKUP(F721,'Rule Reductions'!$C$2:$E$75,3,FALSE))))))</f>
        <v>0</v>
      </c>
      <c r="Q721" s="22">
        <f t="shared" si="66"/>
        <v>2.42562764529377</v>
      </c>
      <c r="R721" s="22">
        <f t="shared" si="67"/>
        <v>2.5544014789039511</v>
      </c>
      <c r="S721" s="22">
        <f t="shared" si="68"/>
        <v>2.2044407664477821</v>
      </c>
      <c r="T721" s="22">
        <f t="shared" si="69"/>
        <v>2.5012520989220017</v>
      </c>
      <c r="U721" s="22">
        <f t="shared" si="70"/>
        <v>2.7423462522773319</v>
      </c>
      <c r="V721" s="22">
        <f t="shared" si="71"/>
        <v>2.286868760890556</v>
      </c>
    </row>
    <row r="722" spans="1:22" x14ac:dyDescent="0.25">
      <c r="A722" s="1" t="s">
        <v>46</v>
      </c>
      <c r="B722" s="1" t="s">
        <v>35</v>
      </c>
      <c r="C722" s="1" t="s">
        <v>11</v>
      </c>
      <c r="D722" s="1" t="s">
        <v>23</v>
      </c>
      <c r="E722" s="6">
        <v>1.0714022613816601</v>
      </c>
      <c r="F722" s="1" t="s">
        <v>11</v>
      </c>
      <c r="G722" s="1" t="s">
        <v>101</v>
      </c>
      <c r="H722" s="13">
        <f>IF(G722="Mix",'Growth Factors'!$N$7,(IF(G722="Oil",'Growth Factors'!$E$7,'Growth Factors'!$K$7)))</f>
        <v>8.9570562775409979E-2</v>
      </c>
      <c r="I722" s="23">
        <f>IF(G722="Mix",'Growth Factors'!$O$7,(IF(G722="Oil",'Growth Factors'!$F$7,'Growth Factors'!$L$7)))</f>
        <v>0.14741463403243865</v>
      </c>
      <c r="J722" s="23">
        <f>IF(G722="Mix",'Growth Factors'!$P$7,(IF(G722="Oil",'Growth Factors'!$G$7,'Growth Factors'!$M$7)))</f>
        <v>-9.7846340250338504E-3</v>
      </c>
      <c r="K722" s="23">
        <f>IF(G722="Mix",'Growth Factors'!$N$12,(IF(G722="Oil",'Growth Factors'!$E$12,'Growth Factors'!$K$12)))</f>
        <v>0.12354040091572198</v>
      </c>
      <c r="L722" s="23">
        <f>IF(G722="Mix",'Growth Factors'!$O$12,(IF(G722="Oil",'Growth Factors'!$F$12,'Growth Factors'!$L$12)))</f>
        <v>0.23183776999580308</v>
      </c>
      <c r="M722" s="23">
        <f>IF(G722="Mix",'Growth Factors'!$P$12,(IF(G722="Oil",'Growth Factors'!$G$12,'Growth Factors'!$M$12)))</f>
        <v>2.7241294693957304E-2</v>
      </c>
      <c r="N722" s="24" t="str">
        <f>VLOOKUP(A722,'Part 50 Counties'!$A$2:$B$34,2)</f>
        <v>No</v>
      </c>
      <c r="O722" s="25">
        <f>(IF(N722="No",0,(IF(D722="CO2",0,(VLOOKUP(F722,'Rule Reductions'!$C$2:$E$75,2,FALSE))))))</f>
        <v>0</v>
      </c>
      <c r="P722" s="25">
        <f>(IF(N722="No",0,(IF(D722="CO2",0,(VLOOKUP(F722,'Rule Reductions'!$C$2:$E$75,3,FALSE))))))</f>
        <v>0</v>
      </c>
      <c r="Q722" s="22">
        <f t="shared" si="66"/>
        <v>1.1673683648924622</v>
      </c>
      <c r="R722" s="22">
        <f t="shared" si="67"/>
        <v>1.2293426336447648</v>
      </c>
      <c r="S722" s="22">
        <f t="shared" si="68"/>
        <v>1.0609189823604468</v>
      </c>
      <c r="T722" s="22">
        <f t="shared" si="69"/>
        <v>1.2037637262947614</v>
      </c>
      <c r="U722" s="22">
        <f t="shared" si="70"/>
        <v>1.3197937724288449</v>
      </c>
      <c r="V722" s="22">
        <f t="shared" si="71"/>
        <v>1.1005886461197301</v>
      </c>
    </row>
    <row r="723" spans="1:22" x14ac:dyDescent="0.25">
      <c r="A723" s="1" t="s">
        <v>46</v>
      </c>
      <c r="B723" s="1" t="s">
        <v>35</v>
      </c>
      <c r="C723" s="1" t="s">
        <v>11</v>
      </c>
      <c r="D723" s="1" t="s">
        <v>24</v>
      </c>
      <c r="E723" s="7">
        <v>2.94881356343577E-2</v>
      </c>
      <c r="F723" s="1" t="s">
        <v>11</v>
      </c>
      <c r="G723" s="1" t="s">
        <v>101</v>
      </c>
      <c r="H723" s="13">
        <f>IF(G723="Mix",'Growth Factors'!$N$7,(IF(G723="Oil",'Growth Factors'!$E$7,'Growth Factors'!$K$7)))</f>
        <v>8.9570562775409979E-2</v>
      </c>
      <c r="I723" s="23">
        <f>IF(G723="Mix",'Growth Factors'!$O$7,(IF(G723="Oil",'Growth Factors'!$F$7,'Growth Factors'!$L$7)))</f>
        <v>0.14741463403243865</v>
      </c>
      <c r="J723" s="23">
        <f>IF(G723="Mix",'Growth Factors'!$P$7,(IF(G723="Oil",'Growth Factors'!$G$7,'Growth Factors'!$M$7)))</f>
        <v>-9.7846340250338504E-3</v>
      </c>
      <c r="K723" s="23">
        <f>IF(G723="Mix",'Growth Factors'!$N$12,(IF(G723="Oil",'Growth Factors'!$E$12,'Growth Factors'!$K$12)))</f>
        <v>0.12354040091572198</v>
      </c>
      <c r="L723" s="23">
        <f>IF(G723="Mix",'Growth Factors'!$O$12,(IF(G723="Oil",'Growth Factors'!$F$12,'Growth Factors'!$L$12)))</f>
        <v>0.23183776999580308</v>
      </c>
      <c r="M723" s="23">
        <f>IF(G723="Mix",'Growth Factors'!$P$12,(IF(G723="Oil",'Growth Factors'!$G$12,'Growth Factors'!$M$12)))</f>
        <v>2.7241294693957304E-2</v>
      </c>
      <c r="N723" s="24" t="str">
        <f>VLOOKUP(A723,'Part 50 Counties'!$A$2:$B$34,2)</f>
        <v>No</v>
      </c>
      <c r="O723" s="25">
        <f>(IF(N723="No",0,(IF(D723="CO2",0,(VLOOKUP(F723,'Rule Reductions'!$C$2:$E$75,2,FALSE))))))</f>
        <v>0</v>
      </c>
      <c r="P723" s="25">
        <f>(IF(N723="No",0,(IF(D723="CO2",0,(VLOOKUP(F723,'Rule Reductions'!$C$2:$E$75,3,FALSE))))))</f>
        <v>0</v>
      </c>
      <c r="Q723" s="22">
        <f t="shared" si="66"/>
        <v>3.2129404538324739E-2</v>
      </c>
      <c r="R723" s="22">
        <f t="shared" si="67"/>
        <v>3.3835118357195458E-2</v>
      </c>
      <c r="S723" s="22">
        <f t="shared" si="68"/>
        <v>2.9199605019094951E-2</v>
      </c>
      <c r="T723" s="22">
        <f t="shared" si="69"/>
        <v>3.3131111732883439E-2</v>
      </c>
      <c r="U723" s="22">
        <f t="shared" si="70"/>
        <v>3.6324599241160972E-2</v>
      </c>
      <c r="V723" s="22">
        <f t="shared" si="71"/>
        <v>3.0291430627148622E-2</v>
      </c>
    </row>
    <row r="724" spans="1:22" x14ac:dyDescent="0.25">
      <c r="A724" s="1" t="s">
        <v>53</v>
      </c>
      <c r="B724" s="1" t="s">
        <v>35</v>
      </c>
      <c r="C724" s="1" t="s">
        <v>11</v>
      </c>
      <c r="D724" s="1" t="s">
        <v>23</v>
      </c>
      <c r="E724" s="4">
        <v>0.88497069089466995</v>
      </c>
      <c r="F724" s="1" t="s">
        <v>11</v>
      </c>
      <c r="G724" s="1" t="s">
        <v>101</v>
      </c>
      <c r="H724" s="13">
        <f>IF(G724="Mix",'Growth Factors'!$N$7,(IF(G724="Oil",'Growth Factors'!$E$7,'Growth Factors'!$K$7)))</f>
        <v>8.9570562775409979E-2</v>
      </c>
      <c r="I724" s="23">
        <f>IF(G724="Mix",'Growth Factors'!$O$7,(IF(G724="Oil",'Growth Factors'!$F$7,'Growth Factors'!$L$7)))</f>
        <v>0.14741463403243865</v>
      </c>
      <c r="J724" s="23">
        <f>IF(G724="Mix",'Growth Factors'!$P$7,(IF(G724="Oil",'Growth Factors'!$G$7,'Growth Factors'!$M$7)))</f>
        <v>-9.7846340250338504E-3</v>
      </c>
      <c r="K724" s="23">
        <f>IF(G724="Mix",'Growth Factors'!$N$12,(IF(G724="Oil",'Growth Factors'!$E$12,'Growth Factors'!$K$12)))</f>
        <v>0.12354040091572198</v>
      </c>
      <c r="L724" s="23">
        <f>IF(G724="Mix",'Growth Factors'!$O$12,(IF(G724="Oil",'Growth Factors'!$F$12,'Growth Factors'!$L$12)))</f>
        <v>0.23183776999580308</v>
      </c>
      <c r="M724" s="23">
        <f>IF(G724="Mix",'Growth Factors'!$P$12,(IF(G724="Oil",'Growth Factors'!$G$12,'Growth Factors'!$M$12)))</f>
        <v>2.7241294693957304E-2</v>
      </c>
      <c r="N724" s="24" t="str">
        <f>VLOOKUP(A724,'Part 50 Counties'!$A$2:$B$34,2)</f>
        <v>No</v>
      </c>
      <c r="O724" s="25">
        <f>(IF(N724="No",0,(IF(D724="CO2",0,(VLOOKUP(F724,'Rule Reductions'!$C$2:$E$75,2,FALSE))))))</f>
        <v>0</v>
      </c>
      <c r="P724" s="25">
        <f>(IF(N724="No",0,(IF(D724="CO2",0,(VLOOKUP(F724,'Rule Reductions'!$C$2:$E$75,3,FALSE))))))</f>
        <v>0</v>
      </c>
      <c r="Q724" s="22">
        <f t="shared" si="66"/>
        <v>0.9642380137178489</v>
      </c>
      <c r="R724" s="22">
        <f t="shared" si="67"/>
        <v>1.0154283214223421</v>
      </c>
      <c r="S724" s="22">
        <f t="shared" si="68"/>
        <v>0.87631157656138425</v>
      </c>
      <c r="T724" s="22">
        <f t="shared" si="69"/>
        <v>0.99430032484646091</v>
      </c>
      <c r="U724" s="22">
        <f t="shared" si="70"/>
        <v>1.0901403223833355</v>
      </c>
      <c r="V724" s="22">
        <f t="shared" si="71"/>
        <v>0.90907843828084667</v>
      </c>
    </row>
    <row r="725" spans="1:22" x14ac:dyDescent="0.25">
      <c r="A725" s="1" t="s">
        <v>53</v>
      </c>
      <c r="B725" s="1" t="s">
        <v>35</v>
      </c>
      <c r="C725" s="1" t="s">
        <v>11</v>
      </c>
      <c r="D725" s="1" t="s">
        <v>24</v>
      </c>
      <c r="E725" s="7">
        <v>2.4356991492513799E-2</v>
      </c>
      <c r="F725" s="1" t="s">
        <v>11</v>
      </c>
      <c r="G725" s="1" t="s">
        <v>101</v>
      </c>
      <c r="H725" s="13">
        <f>IF(G725="Mix",'Growth Factors'!$N$7,(IF(G725="Oil",'Growth Factors'!$E$7,'Growth Factors'!$K$7)))</f>
        <v>8.9570562775409979E-2</v>
      </c>
      <c r="I725" s="23">
        <f>IF(G725="Mix",'Growth Factors'!$O$7,(IF(G725="Oil",'Growth Factors'!$F$7,'Growth Factors'!$L$7)))</f>
        <v>0.14741463403243865</v>
      </c>
      <c r="J725" s="23">
        <f>IF(G725="Mix",'Growth Factors'!$P$7,(IF(G725="Oil",'Growth Factors'!$G$7,'Growth Factors'!$M$7)))</f>
        <v>-9.7846340250338504E-3</v>
      </c>
      <c r="K725" s="23">
        <f>IF(G725="Mix",'Growth Factors'!$N$12,(IF(G725="Oil",'Growth Factors'!$E$12,'Growth Factors'!$K$12)))</f>
        <v>0.12354040091572198</v>
      </c>
      <c r="L725" s="23">
        <f>IF(G725="Mix",'Growth Factors'!$O$12,(IF(G725="Oil",'Growth Factors'!$F$12,'Growth Factors'!$L$12)))</f>
        <v>0.23183776999580308</v>
      </c>
      <c r="M725" s="23">
        <f>IF(G725="Mix",'Growth Factors'!$P$12,(IF(G725="Oil",'Growth Factors'!$G$12,'Growth Factors'!$M$12)))</f>
        <v>2.7241294693957304E-2</v>
      </c>
      <c r="N725" s="24" t="str">
        <f>VLOOKUP(A725,'Part 50 Counties'!$A$2:$B$34,2)</f>
        <v>No</v>
      </c>
      <c r="O725" s="25">
        <f>(IF(N725="No",0,(IF(D725="CO2",0,(VLOOKUP(F725,'Rule Reductions'!$C$2:$E$75,2,FALSE))))))</f>
        <v>0</v>
      </c>
      <c r="P725" s="25">
        <f>(IF(N725="No",0,(IF(D725="CO2",0,(VLOOKUP(F725,'Rule Reductions'!$C$2:$E$75,3,FALSE))))))</f>
        <v>0</v>
      </c>
      <c r="Q725" s="22">
        <f t="shared" si="66"/>
        <v>2.6538660928014133E-2</v>
      </c>
      <c r="R725" s="22">
        <f t="shared" si="67"/>
        <v>2.7947568479513945E-2</v>
      </c>
      <c r="S725" s="22">
        <f t="shared" si="68"/>
        <v>2.4118667244808687E-2</v>
      </c>
      <c r="T725" s="22">
        <f t="shared" si="69"/>
        <v>2.7366063986599781E-2</v>
      </c>
      <c r="U725" s="22">
        <f t="shared" si="70"/>
        <v>3.0003862083944947E-2</v>
      </c>
      <c r="V725" s="22">
        <f t="shared" si="71"/>
        <v>2.5020507475619579E-2</v>
      </c>
    </row>
    <row r="726" spans="1:22" x14ac:dyDescent="0.25">
      <c r="A726" s="1" t="s">
        <v>62</v>
      </c>
      <c r="B726" s="1" t="s">
        <v>35</v>
      </c>
      <c r="C726" s="1" t="s">
        <v>11</v>
      </c>
      <c r="D726" s="1" t="s">
        <v>23</v>
      </c>
      <c r="E726" s="3">
        <v>0</v>
      </c>
      <c r="F726" s="1" t="s">
        <v>11</v>
      </c>
      <c r="G726" s="1" t="s">
        <v>101</v>
      </c>
      <c r="H726" s="13">
        <f>IF(G726="Mix",'Growth Factors'!$N$7,(IF(G726="Oil",'Growth Factors'!$E$7,'Growth Factors'!$K$7)))</f>
        <v>8.9570562775409979E-2</v>
      </c>
      <c r="I726" s="23">
        <f>IF(G726="Mix",'Growth Factors'!$O$7,(IF(G726="Oil",'Growth Factors'!$F$7,'Growth Factors'!$L$7)))</f>
        <v>0.14741463403243865</v>
      </c>
      <c r="J726" s="23">
        <f>IF(G726="Mix",'Growth Factors'!$P$7,(IF(G726="Oil",'Growth Factors'!$G$7,'Growth Factors'!$M$7)))</f>
        <v>-9.7846340250338504E-3</v>
      </c>
      <c r="K726" s="23">
        <f>IF(G726="Mix",'Growth Factors'!$N$12,(IF(G726="Oil",'Growth Factors'!$E$12,'Growth Factors'!$K$12)))</f>
        <v>0.12354040091572198</v>
      </c>
      <c r="L726" s="23">
        <f>IF(G726="Mix",'Growth Factors'!$O$12,(IF(G726="Oil",'Growth Factors'!$F$12,'Growth Factors'!$L$12)))</f>
        <v>0.23183776999580308</v>
      </c>
      <c r="M726" s="23">
        <f>IF(G726="Mix",'Growth Factors'!$P$12,(IF(G726="Oil",'Growth Factors'!$G$12,'Growth Factors'!$M$12)))</f>
        <v>2.7241294693957304E-2</v>
      </c>
      <c r="N726" s="24" t="str">
        <f>VLOOKUP(A726,'Part 50 Counties'!$A$2:$B$34,2)</f>
        <v>No</v>
      </c>
      <c r="O726" s="25">
        <f>(IF(N726="No",0,(IF(D726="CO2",0,(VLOOKUP(F726,'Rule Reductions'!$C$2:$E$75,2,FALSE))))))</f>
        <v>0</v>
      </c>
      <c r="P726" s="25">
        <f>(IF(N726="No",0,(IF(D726="CO2",0,(VLOOKUP(F726,'Rule Reductions'!$C$2:$E$75,3,FALSE))))))</f>
        <v>0</v>
      </c>
      <c r="Q726" s="22">
        <f t="shared" si="66"/>
        <v>0</v>
      </c>
      <c r="R726" s="22">
        <f t="shared" si="67"/>
        <v>0</v>
      </c>
      <c r="S726" s="22">
        <f t="shared" si="68"/>
        <v>0</v>
      </c>
      <c r="T726" s="22">
        <f t="shared" si="69"/>
        <v>0</v>
      </c>
      <c r="U726" s="22">
        <f t="shared" si="70"/>
        <v>0</v>
      </c>
      <c r="V726" s="22">
        <f t="shared" si="71"/>
        <v>0</v>
      </c>
    </row>
    <row r="727" spans="1:22" x14ac:dyDescent="0.25">
      <c r="A727" s="1" t="s">
        <v>62</v>
      </c>
      <c r="B727" s="1" t="s">
        <v>35</v>
      </c>
      <c r="C727" s="1" t="s">
        <v>11</v>
      </c>
      <c r="D727" s="1" t="s">
        <v>24</v>
      </c>
      <c r="E727" s="3">
        <v>0</v>
      </c>
      <c r="F727" s="1" t="s">
        <v>11</v>
      </c>
      <c r="G727" s="1" t="s">
        <v>101</v>
      </c>
      <c r="H727" s="13">
        <f>IF(G727="Mix",'Growth Factors'!$N$7,(IF(G727="Oil",'Growth Factors'!$E$7,'Growth Factors'!$K$7)))</f>
        <v>8.9570562775409979E-2</v>
      </c>
      <c r="I727" s="23">
        <f>IF(G727="Mix",'Growth Factors'!$O$7,(IF(G727="Oil",'Growth Factors'!$F$7,'Growth Factors'!$L$7)))</f>
        <v>0.14741463403243865</v>
      </c>
      <c r="J727" s="23">
        <f>IF(G727="Mix",'Growth Factors'!$P$7,(IF(G727="Oil",'Growth Factors'!$G$7,'Growth Factors'!$M$7)))</f>
        <v>-9.7846340250338504E-3</v>
      </c>
      <c r="K727" s="23">
        <f>IF(G727="Mix",'Growth Factors'!$N$12,(IF(G727="Oil",'Growth Factors'!$E$12,'Growth Factors'!$K$12)))</f>
        <v>0.12354040091572198</v>
      </c>
      <c r="L727" s="23">
        <f>IF(G727="Mix",'Growth Factors'!$O$12,(IF(G727="Oil",'Growth Factors'!$F$12,'Growth Factors'!$L$12)))</f>
        <v>0.23183776999580308</v>
      </c>
      <c r="M727" s="23">
        <f>IF(G727="Mix",'Growth Factors'!$P$12,(IF(G727="Oil",'Growth Factors'!$G$12,'Growth Factors'!$M$12)))</f>
        <v>2.7241294693957304E-2</v>
      </c>
      <c r="N727" s="24" t="str">
        <f>VLOOKUP(A727,'Part 50 Counties'!$A$2:$B$34,2)</f>
        <v>No</v>
      </c>
      <c r="O727" s="25">
        <f>(IF(N727="No",0,(IF(D727="CO2",0,(VLOOKUP(F727,'Rule Reductions'!$C$2:$E$75,2,FALSE))))))</f>
        <v>0</v>
      </c>
      <c r="P727" s="25">
        <f>(IF(N727="No",0,(IF(D727="CO2",0,(VLOOKUP(F727,'Rule Reductions'!$C$2:$E$75,3,FALSE))))))</f>
        <v>0</v>
      </c>
      <c r="Q727" s="22">
        <f t="shared" si="66"/>
        <v>0</v>
      </c>
      <c r="R727" s="22">
        <f t="shared" si="67"/>
        <v>0</v>
      </c>
      <c r="S727" s="22">
        <f t="shared" si="68"/>
        <v>0</v>
      </c>
      <c r="T727" s="22">
        <f t="shared" si="69"/>
        <v>0</v>
      </c>
      <c r="U727" s="22">
        <f t="shared" si="70"/>
        <v>0</v>
      </c>
      <c r="V727" s="22">
        <f t="shared" si="71"/>
        <v>0</v>
      </c>
    </row>
    <row r="728" spans="1:22" x14ac:dyDescent="0.25">
      <c r="A728" s="1" t="s">
        <v>68</v>
      </c>
      <c r="B728" s="1" t="s">
        <v>35</v>
      </c>
      <c r="C728" s="1" t="s">
        <v>11</v>
      </c>
      <c r="D728" s="1" t="s">
        <v>23</v>
      </c>
      <c r="E728" s="6">
        <v>2.3071139400980898</v>
      </c>
      <c r="F728" s="1" t="s">
        <v>11</v>
      </c>
      <c r="G728" s="1" t="s">
        <v>101</v>
      </c>
      <c r="H728" s="13">
        <f>IF(G728="Mix",'Growth Factors'!$N$7,(IF(G728="Oil",'Growth Factors'!$E$7,'Growth Factors'!$K$7)))</f>
        <v>8.9570562775409979E-2</v>
      </c>
      <c r="I728" s="23">
        <f>IF(G728="Mix",'Growth Factors'!$O$7,(IF(G728="Oil",'Growth Factors'!$F$7,'Growth Factors'!$L$7)))</f>
        <v>0.14741463403243865</v>
      </c>
      <c r="J728" s="23">
        <f>IF(G728="Mix",'Growth Factors'!$P$7,(IF(G728="Oil",'Growth Factors'!$G$7,'Growth Factors'!$M$7)))</f>
        <v>-9.7846340250338504E-3</v>
      </c>
      <c r="K728" s="23">
        <f>IF(G728="Mix",'Growth Factors'!$N$12,(IF(G728="Oil",'Growth Factors'!$E$12,'Growth Factors'!$K$12)))</f>
        <v>0.12354040091572198</v>
      </c>
      <c r="L728" s="23">
        <f>IF(G728="Mix",'Growth Factors'!$O$12,(IF(G728="Oil",'Growth Factors'!$F$12,'Growth Factors'!$L$12)))</f>
        <v>0.23183776999580308</v>
      </c>
      <c r="M728" s="23">
        <f>IF(G728="Mix",'Growth Factors'!$P$12,(IF(G728="Oil",'Growth Factors'!$G$12,'Growth Factors'!$M$12)))</f>
        <v>2.7241294693957304E-2</v>
      </c>
      <c r="N728" s="24" t="str">
        <f>VLOOKUP(A728,'Part 50 Counties'!$A$2:$B$34,2)</f>
        <v>Yes</v>
      </c>
      <c r="O728" s="25">
        <f>(IF(N728="No",0,(IF(D728="CO2",0,(VLOOKUP(F728,'Rule Reductions'!$C$2:$E$75,2,FALSE))))))</f>
        <v>0.75119553240227843</v>
      </c>
      <c r="P728" s="25">
        <f>(IF(N728="No",0,(IF(D728="CO2",0,(VLOOKUP(F728,'Rule Reductions'!$C$2:$E$75,3,FALSE))))))</f>
        <v>0.75119553240227843</v>
      </c>
      <c r="Q728" s="22">
        <f t="shared" si="66"/>
        <v>0.62543557288778839</v>
      </c>
      <c r="R728" s="22">
        <f t="shared" si="67"/>
        <v>0.65863924145299646</v>
      </c>
      <c r="S728" s="22">
        <f t="shared" si="68"/>
        <v>0.56840367742984066</v>
      </c>
      <c r="T728" s="22">
        <f t="shared" si="69"/>
        <v>0.64493494805819751</v>
      </c>
      <c r="U728" s="22">
        <f t="shared" si="70"/>
        <v>0.70709983153330513</v>
      </c>
      <c r="V728" s="22">
        <f t="shared" si="71"/>
        <v>0.58965731049521741</v>
      </c>
    </row>
    <row r="729" spans="1:22" x14ac:dyDescent="0.25">
      <c r="A729" s="1" t="s">
        <v>68</v>
      </c>
      <c r="B729" s="1" t="s">
        <v>35</v>
      </c>
      <c r="C729" s="1" t="s">
        <v>11</v>
      </c>
      <c r="D729" s="1" t="s">
        <v>24</v>
      </c>
      <c r="E729" s="7">
        <v>6.3498548810039301E-2</v>
      </c>
      <c r="F729" s="1" t="s">
        <v>11</v>
      </c>
      <c r="G729" s="1" t="s">
        <v>101</v>
      </c>
      <c r="H729" s="13">
        <f>IF(G729="Mix",'Growth Factors'!$N$7,(IF(G729="Oil",'Growth Factors'!$E$7,'Growth Factors'!$K$7)))</f>
        <v>8.9570562775409979E-2</v>
      </c>
      <c r="I729" s="23">
        <f>IF(G729="Mix",'Growth Factors'!$O$7,(IF(G729="Oil",'Growth Factors'!$F$7,'Growth Factors'!$L$7)))</f>
        <v>0.14741463403243865</v>
      </c>
      <c r="J729" s="23">
        <f>IF(G729="Mix",'Growth Factors'!$P$7,(IF(G729="Oil",'Growth Factors'!$G$7,'Growth Factors'!$M$7)))</f>
        <v>-9.7846340250338504E-3</v>
      </c>
      <c r="K729" s="23">
        <f>IF(G729="Mix",'Growth Factors'!$N$12,(IF(G729="Oil",'Growth Factors'!$E$12,'Growth Factors'!$K$12)))</f>
        <v>0.12354040091572198</v>
      </c>
      <c r="L729" s="23">
        <f>IF(G729="Mix",'Growth Factors'!$O$12,(IF(G729="Oil",'Growth Factors'!$F$12,'Growth Factors'!$L$12)))</f>
        <v>0.23183776999580308</v>
      </c>
      <c r="M729" s="23">
        <f>IF(G729="Mix",'Growth Factors'!$P$12,(IF(G729="Oil",'Growth Factors'!$G$12,'Growth Factors'!$M$12)))</f>
        <v>2.7241294693957304E-2</v>
      </c>
      <c r="N729" s="24" t="str">
        <f>VLOOKUP(A729,'Part 50 Counties'!$A$2:$B$34,2)</f>
        <v>Yes</v>
      </c>
      <c r="O729" s="25">
        <f>(IF(N729="No",0,(IF(D729="CO2",0,(VLOOKUP(F729,'Rule Reductions'!$C$2:$E$75,2,FALSE))))))</f>
        <v>0</v>
      </c>
      <c r="P729" s="25">
        <f>(IF(N729="No",0,(IF(D729="CO2",0,(VLOOKUP(F729,'Rule Reductions'!$C$2:$E$75,3,FALSE))))))</f>
        <v>0</v>
      </c>
      <c r="Q729" s="22">
        <f t="shared" si="66"/>
        <v>6.9186149562376356E-2</v>
      </c>
      <c r="R729" s="22">
        <f t="shared" si="67"/>
        <v>7.2859164144462196E-2</v>
      </c>
      <c r="S729" s="22">
        <f t="shared" si="68"/>
        <v>6.287723874881232E-2</v>
      </c>
      <c r="T729" s="22">
        <f t="shared" si="69"/>
        <v>7.1343184987598091E-2</v>
      </c>
      <c r="U729" s="22">
        <f t="shared" si="70"/>
        <v>7.8219910764128472E-2</v>
      </c>
      <c r="V729" s="22">
        <f t="shared" si="71"/>
        <v>6.5228331490812211E-2</v>
      </c>
    </row>
    <row r="730" spans="1:22" x14ac:dyDescent="0.25">
      <c r="A730" s="1" t="s">
        <v>40</v>
      </c>
      <c r="B730" s="1" t="s">
        <v>16</v>
      </c>
      <c r="C730" s="1" t="s">
        <v>11</v>
      </c>
      <c r="D730" s="1" t="s">
        <v>23</v>
      </c>
      <c r="E730" s="2">
        <v>5896.2588057672001</v>
      </c>
      <c r="F730" s="1" t="s">
        <v>11</v>
      </c>
      <c r="G730" s="1" t="s">
        <v>101</v>
      </c>
      <c r="H730" s="13">
        <f>IF(G730="Mix",'Growth Factors'!$N$7,(IF(G730="Oil",'Growth Factors'!$E$7,'Growth Factors'!$K$7)))</f>
        <v>8.9570562775409979E-2</v>
      </c>
      <c r="I730" s="23">
        <f>IF(G730="Mix",'Growth Factors'!$O$7,(IF(G730="Oil",'Growth Factors'!$F$7,'Growth Factors'!$L$7)))</f>
        <v>0.14741463403243865</v>
      </c>
      <c r="J730" s="23">
        <f>IF(G730="Mix",'Growth Factors'!$P$7,(IF(G730="Oil",'Growth Factors'!$G$7,'Growth Factors'!$M$7)))</f>
        <v>-9.7846340250338504E-3</v>
      </c>
      <c r="K730" s="23">
        <f>IF(G730="Mix",'Growth Factors'!$N$12,(IF(G730="Oil",'Growth Factors'!$E$12,'Growth Factors'!$K$12)))</f>
        <v>0.12354040091572198</v>
      </c>
      <c r="L730" s="23">
        <f>IF(G730="Mix",'Growth Factors'!$O$12,(IF(G730="Oil",'Growth Factors'!$F$12,'Growth Factors'!$L$12)))</f>
        <v>0.23183776999580308</v>
      </c>
      <c r="M730" s="23">
        <f>IF(G730="Mix",'Growth Factors'!$P$12,(IF(G730="Oil",'Growth Factors'!$G$12,'Growth Factors'!$M$12)))</f>
        <v>2.7241294693957304E-2</v>
      </c>
      <c r="N730" s="24" t="str">
        <f>VLOOKUP(A730,'Part 50 Counties'!$A$2:$B$34,2)</f>
        <v>Yes</v>
      </c>
      <c r="O730" s="25">
        <f>(IF(N730="No",0,(IF(D730="CO2",0,(VLOOKUP(F730,'Rule Reductions'!$C$2:$E$75,2,FALSE))))))</f>
        <v>0.75119553240227843</v>
      </c>
      <c r="P730" s="25">
        <f>(IF(N730="No",0,(IF(D730="CO2",0,(VLOOKUP(F730,'Rule Reductions'!$C$2:$E$75,3,FALSE))))))</f>
        <v>0.75119553240227843</v>
      </c>
      <c r="Q730" s="22">
        <f t="shared" si="66"/>
        <v>1598.4169398772249</v>
      </c>
      <c r="R730" s="22">
        <f t="shared" si="67"/>
        <v>1683.2750909025094</v>
      </c>
      <c r="S730" s="22">
        <f t="shared" si="68"/>
        <v>1452.6613228879653</v>
      </c>
      <c r="T730" s="22">
        <f t="shared" si="69"/>
        <v>1648.2512200821266</v>
      </c>
      <c r="U730" s="22">
        <f t="shared" si="70"/>
        <v>1807.125142704263</v>
      </c>
      <c r="V730" s="22">
        <f t="shared" si="71"/>
        <v>1506.9789354420054</v>
      </c>
    </row>
    <row r="731" spans="1:22" x14ac:dyDescent="0.25">
      <c r="A731" s="1" t="s">
        <v>40</v>
      </c>
      <c r="B731" s="1" t="s">
        <v>16</v>
      </c>
      <c r="C731" s="1" t="s">
        <v>11</v>
      </c>
      <c r="D731" s="1" t="s">
        <v>24</v>
      </c>
      <c r="E731" s="2">
        <v>4531.4871529628299</v>
      </c>
      <c r="F731" s="1" t="s">
        <v>11</v>
      </c>
      <c r="G731" s="1" t="s">
        <v>101</v>
      </c>
      <c r="H731" s="13">
        <f>IF(G731="Mix",'Growth Factors'!$N$7,(IF(G731="Oil",'Growth Factors'!$E$7,'Growth Factors'!$K$7)))</f>
        <v>8.9570562775409979E-2</v>
      </c>
      <c r="I731" s="23">
        <f>IF(G731="Mix",'Growth Factors'!$O$7,(IF(G731="Oil",'Growth Factors'!$F$7,'Growth Factors'!$L$7)))</f>
        <v>0.14741463403243865</v>
      </c>
      <c r="J731" s="23">
        <f>IF(G731="Mix",'Growth Factors'!$P$7,(IF(G731="Oil",'Growth Factors'!$G$7,'Growth Factors'!$M$7)))</f>
        <v>-9.7846340250338504E-3</v>
      </c>
      <c r="K731" s="23">
        <f>IF(G731="Mix",'Growth Factors'!$N$12,(IF(G731="Oil",'Growth Factors'!$E$12,'Growth Factors'!$K$12)))</f>
        <v>0.12354040091572198</v>
      </c>
      <c r="L731" s="23">
        <f>IF(G731="Mix",'Growth Factors'!$O$12,(IF(G731="Oil",'Growth Factors'!$F$12,'Growth Factors'!$L$12)))</f>
        <v>0.23183776999580308</v>
      </c>
      <c r="M731" s="23">
        <f>IF(G731="Mix",'Growth Factors'!$P$12,(IF(G731="Oil",'Growth Factors'!$G$12,'Growth Factors'!$M$12)))</f>
        <v>2.7241294693957304E-2</v>
      </c>
      <c r="N731" s="24" t="str">
        <f>VLOOKUP(A731,'Part 50 Counties'!$A$2:$B$34,2)</f>
        <v>Yes</v>
      </c>
      <c r="O731" s="25">
        <f>(IF(N731="No",0,(IF(D731="CO2",0,(VLOOKUP(F731,'Rule Reductions'!$C$2:$E$75,2,FALSE))))))</f>
        <v>0</v>
      </c>
      <c r="P731" s="25">
        <f>(IF(N731="No",0,(IF(D731="CO2",0,(VLOOKUP(F731,'Rule Reductions'!$C$2:$E$75,3,FALSE))))))</f>
        <v>0</v>
      </c>
      <c r="Q731" s="22">
        <f t="shared" si="66"/>
        <v>4937.3750074632508</v>
      </c>
      <c r="R731" s="22">
        <f t="shared" si="67"/>
        <v>5199.4946732395429</v>
      </c>
      <c r="S731" s="22">
        <f t="shared" si="68"/>
        <v>4487.1482095819465</v>
      </c>
      <c r="T731" s="22">
        <f t="shared" si="69"/>
        <v>5091.3088925843012</v>
      </c>
      <c r="U731" s="22">
        <f t="shared" si="70"/>
        <v>5582.0570292703633</v>
      </c>
      <c r="V731" s="22">
        <f t="shared" si="71"/>
        <v>4654.9307298985723</v>
      </c>
    </row>
    <row r="732" spans="1:22" x14ac:dyDescent="0.25">
      <c r="A732" s="1" t="s">
        <v>40</v>
      </c>
      <c r="B732" s="1" t="s">
        <v>35</v>
      </c>
      <c r="C732" s="1" t="s">
        <v>11</v>
      </c>
      <c r="D732" s="1" t="s">
        <v>23</v>
      </c>
      <c r="E732" s="6">
        <v>7.9790784090865001</v>
      </c>
      <c r="F732" s="1" t="s">
        <v>11</v>
      </c>
      <c r="G732" s="1" t="s">
        <v>101</v>
      </c>
      <c r="H732" s="13">
        <f>IF(G732="Mix",'Growth Factors'!$N$7,(IF(G732="Oil",'Growth Factors'!$E$7,'Growth Factors'!$K$7)))</f>
        <v>8.9570562775409979E-2</v>
      </c>
      <c r="I732" s="23">
        <f>IF(G732="Mix",'Growth Factors'!$O$7,(IF(G732="Oil",'Growth Factors'!$F$7,'Growth Factors'!$L$7)))</f>
        <v>0.14741463403243865</v>
      </c>
      <c r="J732" s="23">
        <f>IF(G732="Mix",'Growth Factors'!$P$7,(IF(G732="Oil",'Growth Factors'!$G$7,'Growth Factors'!$M$7)))</f>
        <v>-9.7846340250338504E-3</v>
      </c>
      <c r="K732" s="23">
        <f>IF(G732="Mix",'Growth Factors'!$N$12,(IF(G732="Oil",'Growth Factors'!$E$12,'Growth Factors'!$K$12)))</f>
        <v>0.12354040091572198</v>
      </c>
      <c r="L732" s="23">
        <f>IF(G732="Mix",'Growth Factors'!$O$12,(IF(G732="Oil",'Growth Factors'!$F$12,'Growth Factors'!$L$12)))</f>
        <v>0.23183776999580308</v>
      </c>
      <c r="M732" s="23">
        <f>IF(G732="Mix",'Growth Factors'!$P$12,(IF(G732="Oil",'Growth Factors'!$G$12,'Growth Factors'!$M$12)))</f>
        <v>2.7241294693957304E-2</v>
      </c>
      <c r="N732" s="24" t="str">
        <f>VLOOKUP(A732,'Part 50 Counties'!$A$2:$B$34,2)</f>
        <v>Yes</v>
      </c>
      <c r="O732" s="25">
        <f>(IF(N732="No",0,(IF(D732="CO2",0,(VLOOKUP(F732,'Rule Reductions'!$C$2:$E$75,2,FALSE))))))</f>
        <v>0.75119553240227843</v>
      </c>
      <c r="P732" s="25">
        <f>(IF(N732="No",0,(IF(D732="CO2",0,(VLOOKUP(F732,'Rule Reductions'!$C$2:$E$75,3,FALSE))))))</f>
        <v>0.75119553240227843</v>
      </c>
      <c r="Q732" s="22">
        <f t="shared" si="66"/>
        <v>2.163048555673599</v>
      </c>
      <c r="R732" s="22">
        <f t="shared" si="67"/>
        <v>2.2778823618183663</v>
      </c>
      <c r="S732" s="22">
        <f t="shared" si="68"/>
        <v>1.9658056030093527</v>
      </c>
      <c r="T732" s="22">
        <f t="shared" si="69"/>
        <v>2.2304865095209379</v>
      </c>
      <c r="U732" s="22">
        <f t="shared" si="70"/>
        <v>2.4454817340387707</v>
      </c>
      <c r="V732" s="22">
        <f t="shared" si="71"/>
        <v>2.0393106006426232</v>
      </c>
    </row>
    <row r="733" spans="1:22" x14ac:dyDescent="0.25">
      <c r="A733" s="1" t="s">
        <v>40</v>
      </c>
      <c r="B733" s="1" t="s">
        <v>35</v>
      </c>
      <c r="C733" s="1" t="s">
        <v>11</v>
      </c>
      <c r="D733" s="1" t="s">
        <v>24</v>
      </c>
      <c r="E733" s="4">
        <v>0.21960766263540801</v>
      </c>
      <c r="F733" s="1" t="s">
        <v>11</v>
      </c>
      <c r="G733" s="1" t="s">
        <v>101</v>
      </c>
      <c r="H733" s="13">
        <f>IF(G733="Mix",'Growth Factors'!$N$7,(IF(G733="Oil",'Growth Factors'!$E$7,'Growth Factors'!$K$7)))</f>
        <v>8.9570562775409979E-2</v>
      </c>
      <c r="I733" s="23">
        <f>IF(G733="Mix",'Growth Factors'!$O$7,(IF(G733="Oil",'Growth Factors'!$F$7,'Growth Factors'!$L$7)))</f>
        <v>0.14741463403243865</v>
      </c>
      <c r="J733" s="23">
        <f>IF(G733="Mix",'Growth Factors'!$P$7,(IF(G733="Oil",'Growth Factors'!$G$7,'Growth Factors'!$M$7)))</f>
        <v>-9.7846340250338504E-3</v>
      </c>
      <c r="K733" s="23">
        <f>IF(G733="Mix",'Growth Factors'!$N$12,(IF(G733="Oil",'Growth Factors'!$E$12,'Growth Factors'!$K$12)))</f>
        <v>0.12354040091572198</v>
      </c>
      <c r="L733" s="23">
        <f>IF(G733="Mix",'Growth Factors'!$O$12,(IF(G733="Oil",'Growth Factors'!$F$12,'Growth Factors'!$L$12)))</f>
        <v>0.23183776999580308</v>
      </c>
      <c r="M733" s="23">
        <f>IF(G733="Mix",'Growth Factors'!$P$12,(IF(G733="Oil",'Growth Factors'!$G$12,'Growth Factors'!$M$12)))</f>
        <v>2.7241294693957304E-2</v>
      </c>
      <c r="N733" s="24" t="str">
        <f>VLOOKUP(A733,'Part 50 Counties'!$A$2:$B$34,2)</f>
        <v>Yes</v>
      </c>
      <c r="O733" s="25">
        <f>(IF(N733="No",0,(IF(D733="CO2",0,(VLOOKUP(F733,'Rule Reductions'!$C$2:$E$75,2,FALSE))))))</f>
        <v>0</v>
      </c>
      <c r="P733" s="25">
        <f>(IF(N733="No",0,(IF(D733="CO2",0,(VLOOKUP(F733,'Rule Reductions'!$C$2:$E$75,3,FALSE))))))</f>
        <v>0</v>
      </c>
      <c r="Q733" s="22">
        <f t="shared" si="66"/>
        <v>0.23927804456745388</v>
      </c>
      <c r="R733" s="22">
        <f t="shared" si="67"/>
        <v>0.25198104585352593</v>
      </c>
      <c r="S733" s="22">
        <f t="shared" si="68"/>
        <v>0.21745888202742744</v>
      </c>
      <c r="T733" s="22">
        <f t="shared" si="69"/>
        <v>0.24673808132155092</v>
      </c>
      <c r="U733" s="22">
        <f t="shared" si="70"/>
        <v>0.27052101341479168</v>
      </c>
      <c r="V733" s="22">
        <f t="shared" si="71"/>
        <v>0.22559005969031032</v>
      </c>
    </row>
    <row r="734" spans="1:22" x14ac:dyDescent="0.25">
      <c r="A734" s="1" t="s">
        <v>65</v>
      </c>
      <c r="B734" s="1" t="s">
        <v>35</v>
      </c>
      <c r="C734" s="1" t="s">
        <v>11</v>
      </c>
      <c r="D734" s="1" t="s">
        <v>23</v>
      </c>
      <c r="E734" s="6">
        <v>1.56825432036709</v>
      </c>
      <c r="F734" s="1" t="s">
        <v>11</v>
      </c>
      <c r="G734" s="1" t="s">
        <v>101</v>
      </c>
      <c r="H734" s="13">
        <f>IF(G734="Mix",'Growth Factors'!$N$7,(IF(G734="Oil",'Growth Factors'!$E$7,'Growth Factors'!$K$7)))</f>
        <v>8.9570562775409979E-2</v>
      </c>
      <c r="I734" s="23">
        <f>IF(G734="Mix",'Growth Factors'!$O$7,(IF(G734="Oil",'Growth Factors'!$F$7,'Growth Factors'!$L$7)))</f>
        <v>0.14741463403243865</v>
      </c>
      <c r="J734" s="23">
        <f>IF(G734="Mix",'Growth Factors'!$P$7,(IF(G734="Oil",'Growth Factors'!$G$7,'Growth Factors'!$M$7)))</f>
        <v>-9.7846340250338504E-3</v>
      </c>
      <c r="K734" s="23">
        <f>IF(G734="Mix",'Growth Factors'!$N$12,(IF(G734="Oil",'Growth Factors'!$E$12,'Growth Factors'!$K$12)))</f>
        <v>0.12354040091572198</v>
      </c>
      <c r="L734" s="23">
        <f>IF(G734="Mix",'Growth Factors'!$O$12,(IF(G734="Oil",'Growth Factors'!$F$12,'Growth Factors'!$L$12)))</f>
        <v>0.23183776999580308</v>
      </c>
      <c r="M734" s="23">
        <f>IF(G734="Mix",'Growth Factors'!$P$12,(IF(G734="Oil",'Growth Factors'!$G$12,'Growth Factors'!$M$12)))</f>
        <v>2.7241294693957304E-2</v>
      </c>
      <c r="N734" s="24" t="str">
        <f>VLOOKUP(A734,'Part 50 Counties'!$A$2:$B$34,2)</f>
        <v>No</v>
      </c>
      <c r="O734" s="25">
        <f>(IF(N734="No",0,(IF(D734="CO2",0,(VLOOKUP(F734,'Rule Reductions'!$C$2:$E$75,2,FALSE))))))</f>
        <v>0</v>
      </c>
      <c r="P734" s="25">
        <f>(IF(N734="No",0,(IF(D734="CO2",0,(VLOOKUP(F734,'Rule Reductions'!$C$2:$E$75,3,FALSE))))))</f>
        <v>0</v>
      </c>
      <c r="Q734" s="22">
        <f t="shared" si="66"/>
        <v>1.7087237424173383</v>
      </c>
      <c r="R734" s="22">
        <f t="shared" si="67"/>
        <v>1.7994379570737955</v>
      </c>
      <c r="S734" s="22">
        <f t="shared" si="68"/>
        <v>1.5529095257841199</v>
      </c>
      <c r="T734" s="22">
        <f t="shared" si="69"/>
        <v>1.7619970878430533</v>
      </c>
      <c r="U734" s="22">
        <f t="shared" si="70"/>
        <v>1.93183490478728</v>
      </c>
      <c r="V734" s="22">
        <f t="shared" si="71"/>
        <v>1.6109755984632816</v>
      </c>
    </row>
    <row r="735" spans="1:22" x14ac:dyDescent="0.25">
      <c r="A735" s="1" t="s">
        <v>65</v>
      </c>
      <c r="B735" s="1" t="s">
        <v>35</v>
      </c>
      <c r="C735" s="1" t="s">
        <v>11</v>
      </c>
      <c r="D735" s="1" t="s">
        <v>24</v>
      </c>
      <c r="E735" s="7">
        <v>4.3162962945883301E-2</v>
      </c>
      <c r="F735" s="1" t="s">
        <v>11</v>
      </c>
      <c r="G735" s="1" t="s">
        <v>101</v>
      </c>
      <c r="H735" s="13">
        <f>IF(G735="Mix",'Growth Factors'!$N$7,(IF(G735="Oil",'Growth Factors'!$E$7,'Growth Factors'!$K$7)))</f>
        <v>8.9570562775409979E-2</v>
      </c>
      <c r="I735" s="23">
        <f>IF(G735="Mix",'Growth Factors'!$O$7,(IF(G735="Oil",'Growth Factors'!$F$7,'Growth Factors'!$L$7)))</f>
        <v>0.14741463403243865</v>
      </c>
      <c r="J735" s="23">
        <f>IF(G735="Mix",'Growth Factors'!$P$7,(IF(G735="Oil",'Growth Factors'!$G$7,'Growth Factors'!$M$7)))</f>
        <v>-9.7846340250338504E-3</v>
      </c>
      <c r="K735" s="23">
        <f>IF(G735="Mix",'Growth Factors'!$N$12,(IF(G735="Oil",'Growth Factors'!$E$12,'Growth Factors'!$K$12)))</f>
        <v>0.12354040091572198</v>
      </c>
      <c r="L735" s="23">
        <f>IF(G735="Mix",'Growth Factors'!$O$12,(IF(G735="Oil",'Growth Factors'!$F$12,'Growth Factors'!$L$12)))</f>
        <v>0.23183776999580308</v>
      </c>
      <c r="M735" s="23">
        <f>IF(G735="Mix",'Growth Factors'!$P$12,(IF(G735="Oil",'Growth Factors'!$G$12,'Growth Factors'!$M$12)))</f>
        <v>2.7241294693957304E-2</v>
      </c>
      <c r="N735" s="24" t="str">
        <f>VLOOKUP(A735,'Part 50 Counties'!$A$2:$B$34,2)</f>
        <v>No</v>
      </c>
      <c r="O735" s="25">
        <f>(IF(N735="No",0,(IF(D735="CO2",0,(VLOOKUP(F735,'Rule Reductions'!$C$2:$E$75,2,FALSE))))))</f>
        <v>0</v>
      </c>
      <c r="P735" s="25">
        <f>(IF(N735="No",0,(IF(D735="CO2",0,(VLOOKUP(F735,'Rule Reductions'!$C$2:$E$75,3,FALSE))))))</f>
        <v>0</v>
      </c>
      <c r="Q735" s="22">
        <f t="shared" si="66"/>
        <v>4.7029093828000239E-2</v>
      </c>
      <c r="R735" s="22">
        <f t="shared" si="67"/>
        <v>4.9525815332306398E-2</v>
      </c>
      <c r="S735" s="22">
        <f t="shared" si="68"/>
        <v>4.274062915002174E-2</v>
      </c>
      <c r="T735" s="22">
        <f t="shared" si="69"/>
        <v>4.8495332692928175E-2</v>
      </c>
      <c r="U735" s="22">
        <f t="shared" si="70"/>
        <v>5.3169768021668368E-2</v>
      </c>
      <c r="V735" s="22">
        <f t="shared" si="71"/>
        <v>4.433877793935647E-2</v>
      </c>
    </row>
    <row r="736" spans="1:22" x14ac:dyDescent="0.25">
      <c r="A736" s="1" t="s">
        <v>52</v>
      </c>
      <c r="B736" s="1" t="s">
        <v>35</v>
      </c>
      <c r="C736" s="1" t="s">
        <v>11</v>
      </c>
      <c r="D736" s="1" t="s">
        <v>23</v>
      </c>
      <c r="E736" s="3">
        <v>0</v>
      </c>
      <c r="F736" s="1" t="s">
        <v>11</v>
      </c>
      <c r="G736" s="1" t="s">
        <v>101</v>
      </c>
      <c r="H736" s="13">
        <f>IF(G736="Mix",'Growth Factors'!$N$7,(IF(G736="Oil",'Growth Factors'!$E$7,'Growth Factors'!$K$7)))</f>
        <v>8.9570562775409979E-2</v>
      </c>
      <c r="I736" s="23">
        <f>IF(G736="Mix",'Growth Factors'!$O$7,(IF(G736="Oil",'Growth Factors'!$F$7,'Growth Factors'!$L$7)))</f>
        <v>0.14741463403243865</v>
      </c>
      <c r="J736" s="23">
        <f>IF(G736="Mix",'Growth Factors'!$P$7,(IF(G736="Oil",'Growth Factors'!$G$7,'Growth Factors'!$M$7)))</f>
        <v>-9.7846340250338504E-3</v>
      </c>
      <c r="K736" s="23">
        <f>IF(G736="Mix",'Growth Factors'!$N$12,(IF(G736="Oil",'Growth Factors'!$E$12,'Growth Factors'!$K$12)))</f>
        <v>0.12354040091572198</v>
      </c>
      <c r="L736" s="23">
        <f>IF(G736="Mix",'Growth Factors'!$O$12,(IF(G736="Oil",'Growth Factors'!$F$12,'Growth Factors'!$L$12)))</f>
        <v>0.23183776999580308</v>
      </c>
      <c r="M736" s="23">
        <f>IF(G736="Mix",'Growth Factors'!$P$12,(IF(G736="Oil",'Growth Factors'!$G$12,'Growth Factors'!$M$12)))</f>
        <v>2.7241294693957304E-2</v>
      </c>
      <c r="N736" s="24" t="str">
        <f>VLOOKUP(A736,'Part 50 Counties'!$A$2:$B$34,2)</f>
        <v>No</v>
      </c>
      <c r="O736" s="25">
        <f>(IF(N736="No",0,(IF(D736="CO2",0,(VLOOKUP(F736,'Rule Reductions'!$C$2:$E$75,2,FALSE))))))</f>
        <v>0</v>
      </c>
      <c r="P736" s="25">
        <f>(IF(N736="No",0,(IF(D736="CO2",0,(VLOOKUP(F736,'Rule Reductions'!$C$2:$E$75,3,FALSE))))))</f>
        <v>0</v>
      </c>
      <c r="Q736" s="22">
        <f t="shared" si="66"/>
        <v>0</v>
      </c>
      <c r="R736" s="22">
        <f t="shared" si="67"/>
        <v>0</v>
      </c>
      <c r="S736" s="22">
        <f t="shared" si="68"/>
        <v>0</v>
      </c>
      <c r="T736" s="22">
        <f t="shared" si="69"/>
        <v>0</v>
      </c>
      <c r="U736" s="22">
        <f t="shared" si="70"/>
        <v>0</v>
      </c>
      <c r="V736" s="22">
        <f t="shared" si="71"/>
        <v>0</v>
      </c>
    </row>
    <row r="737" spans="1:22" x14ac:dyDescent="0.25">
      <c r="A737" s="1" t="s">
        <v>52</v>
      </c>
      <c r="B737" s="1" t="s">
        <v>35</v>
      </c>
      <c r="C737" s="1" t="s">
        <v>11</v>
      </c>
      <c r="D737" s="1" t="s">
        <v>24</v>
      </c>
      <c r="E737" s="3">
        <v>0</v>
      </c>
      <c r="F737" s="1" t="s">
        <v>11</v>
      </c>
      <c r="G737" s="1" t="s">
        <v>101</v>
      </c>
      <c r="H737" s="13">
        <f>IF(G737="Mix",'Growth Factors'!$N$7,(IF(G737="Oil",'Growth Factors'!$E$7,'Growth Factors'!$K$7)))</f>
        <v>8.9570562775409979E-2</v>
      </c>
      <c r="I737" s="23">
        <f>IF(G737="Mix",'Growth Factors'!$O$7,(IF(G737="Oil",'Growth Factors'!$F$7,'Growth Factors'!$L$7)))</f>
        <v>0.14741463403243865</v>
      </c>
      <c r="J737" s="23">
        <f>IF(G737="Mix",'Growth Factors'!$P$7,(IF(G737="Oil",'Growth Factors'!$G$7,'Growth Factors'!$M$7)))</f>
        <v>-9.7846340250338504E-3</v>
      </c>
      <c r="K737" s="23">
        <f>IF(G737="Mix",'Growth Factors'!$N$12,(IF(G737="Oil",'Growth Factors'!$E$12,'Growth Factors'!$K$12)))</f>
        <v>0.12354040091572198</v>
      </c>
      <c r="L737" s="23">
        <f>IF(G737="Mix",'Growth Factors'!$O$12,(IF(G737="Oil",'Growth Factors'!$F$12,'Growth Factors'!$L$12)))</f>
        <v>0.23183776999580308</v>
      </c>
      <c r="M737" s="23">
        <f>IF(G737="Mix",'Growth Factors'!$P$12,(IF(G737="Oil",'Growth Factors'!$G$12,'Growth Factors'!$M$12)))</f>
        <v>2.7241294693957304E-2</v>
      </c>
      <c r="N737" s="24" t="str">
        <f>VLOOKUP(A737,'Part 50 Counties'!$A$2:$B$34,2)</f>
        <v>No</v>
      </c>
      <c r="O737" s="25">
        <f>(IF(N737="No",0,(IF(D737="CO2",0,(VLOOKUP(F737,'Rule Reductions'!$C$2:$E$75,2,FALSE))))))</f>
        <v>0</v>
      </c>
      <c r="P737" s="25">
        <f>(IF(N737="No",0,(IF(D737="CO2",0,(VLOOKUP(F737,'Rule Reductions'!$C$2:$E$75,3,FALSE))))))</f>
        <v>0</v>
      </c>
      <c r="Q737" s="22">
        <f t="shared" si="66"/>
        <v>0</v>
      </c>
      <c r="R737" s="22">
        <f t="shared" si="67"/>
        <v>0</v>
      </c>
      <c r="S737" s="22">
        <f t="shared" si="68"/>
        <v>0</v>
      </c>
      <c r="T737" s="22">
        <f t="shared" si="69"/>
        <v>0</v>
      </c>
      <c r="U737" s="22">
        <f t="shared" si="70"/>
        <v>0</v>
      </c>
      <c r="V737" s="22">
        <f t="shared" si="71"/>
        <v>0</v>
      </c>
    </row>
    <row r="738" spans="1:22" x14ac:dyDescent="0.25">
      <c r="A738" s="1" t="s">
        <v>47</v>
      </c>
      <c r="B738" s="1" t="s">
        <v>35</v>
      </c>
      <c r="C738" s="1" t="s">
        <v>11</v>
      </c>
      <c r="D738" s="1" t="s">
        <v>23</v>
      </c>
      <c r="E738" s="3">
        <v>0</v>
      </c>
      <c r="F738" s="1" t="s">
        <v>11</v>
      </c>
      <c r="G738" s="1" t="s">
        <v>101</v>
      </c>
      <c r="H738" s="13">
        <f>IF(G738="Mix",'Growth Factors'!$N$7,(IF(G738="Oil",'Growth Factors'!$E$7,'Growth Factors'!$K$7)))</f>
        <v>8.9570562775409979E-2</v>
      </c>
      <c r="I738" s="23">
        <f>IF(G738="Mix",'Growth Factors'!$O$7,(IF(G738="Oil",'Growth Factors'!$F$7,'Growth Factors'!$L$7)))</f>
        <v>0.14741463403243865</v>
      </c>
      <c r="J738" s="23">
        <f>IF(G738="Mix",'Growth Factors'!$P$7,(IF(G738="Oil",'Growth Factors'!$G$7,'Growth Factors'!$M$7)))</f>
        <v>-9.7846340250338504E-3</v>
      </c>
      <c r="K738" s="23">
        <f>IF(G738="Mix",'Growth Factors'!$N$12,(IF(G738="Oil",'Growth Factors'!$E$12,'Growth Factors'!$K$12)))</f>
        <v>0.12354040091572198</v>
      </c>
      <c r="L738" s="23">
        <f>IF(G738="Mix",'Growth Factors'!$O$12,(IF(G738="Oil",'Growth Factors'!$F$12,'Growth Factors'!$L$12)))</f>
        <v>0.23183776999580308</v>
      </c>
      <c r="M738" s="23">
        <f>IF(G738="Mix",'Growth Factors'!$P$12,(IF(G738="Oil",'Growth Factors'!$G$12,'Growth Factors'!$M$12)))</f>
        <v>2.7241294693957304E-2</v>
      </c>
      <c r="N738" s="24" t="str">
        <f>VLOOKUP(A738,'Part 50 Counties'!$A$2:$B$34,2)</f>
        <v>No</v>
      </c>
      <c r="O738" s="25">
        <f>(IF(N738="No",0,(IF(D738="CO2",0,(VLOOKUP(F738,'Rule Reductions'!$C$2:$E$75,2,FALSE))))))</f>
        <v>0</v>
      </c>
      <c r="P738" s="25">
        <f>(IF(N738="No",0,(IF(D738="CO2",0,(VLOOKUP(F738,'Rule Reductions'!$C$2:$E$75,3,FALSE))))))</f>
        <v>0</v>
      </c>
      <c r="Q738" s="22">
        <f t="shared" si="66"/>
        <v>0</v>
      </c>
      <c r="R738" s="22">
        <f t="shared" si="67"/>
        <v>0</v>
      </c>
      <c r="S738" s="22">
        <f t="shared" si="68"/>
        <v>0</v>
      </c>
      <c r="T738" s="22">
        <f t="shared" si="69"/>
        <v>0</v>
      </c>
      <c r="U738" s="22">
        <f t="shared" si="70"/>
        <v>0</v>
      </c>
      <c r="V738" s="22">
        <f t="shared" si="71"/>
        <v>0</v>
      </c>
    </row>
    <row r="739" spans="1:22" x14ac:dyDescent="0.25">
      <c r="A739" s="1" t="s">
        <v>47</v>
      </c>
      <c r="B739" s="1" t="s">
        <v>35</v>
      </c>
      <c r="C739" s="1" t="s">
        <v>11</v>
      </c>
      <c r="D739" s="1" t="s">
        <v>24</v>
      </c>
      <c r="E739" s="3">
        <v>0</v>
      </c>
      <c r="F739" s="1" t="s">
        <v>11</v>
      </c>
      <c r="G739" s="1" t="s">
        <v>101</v>
      </c>
      <c r="H739" s="13">
        <f>IF(G739="Mix",'Growth Factors'!$N$7,(IF(G739="Oil",'Growth Factors'!$E$7,'Growth Factors'!$K$7)))</f>
        <v>8.9570562775409979E-2</v>
      </c>
      <c r="I739" s="23">
        <f>IF(G739="Mix",'Growth Factors'!$O$7,(IF(G739="Oil",'Growth Factors'!$F$7,'Growth Factors'!$L$7)))</f>
        <v>0.14741463403243865</v>
      </c>
      <c r="J739" s="23">
        <f>IF(G739="Mix",'Growth Factors'!$P$7,(IF(G739="Oil",'Growth Factors'!$G$7,'Growth Factors'!$M$7)))</f>
        <v>-9.7846340250338504E-3</v>
      </c>
      <c r="K739" s="23">
        <f>IF(G739="Mix",'Growth Factors'!$N$12,(IF(G739="Oil",'Growth Factors'!$E$12,'Growth Factors'!$K$12)))</f>
        <v>0.12354040091572198</v>
      </c>
      <c r="L739" s="23">
        <f>IF(G739="Mix",'Growth Factors'!$O$12,(IF(G739="Oil",'Growth Factors'!$F$12,'Growth Factors'!$L$12)))</f>
        <v>0.23183776999580308</v>
      </c>
      <c r="M739" s="23">
        <f>IF(G739="Mix",'Growth Factors'!$P$12,(IF(G739="Oil",'Growth Factors'!$G$12,'Growth Factors'!$M$12)))</f>
        <v>2.7241294693957304E-2</v>
      </c>
      <c r="N739" s="24" t="str">
        <f>VLOOKUP(A739,'Part 50 Counties'!$A$2:$B$34,2)</f>
        <v>No</v>
      </c>
      <c r="O739" s="25">
        <f>(IF(N739="No",0,(IF(D739="CO2",0,(VLOOKUP(F739,'Rule Reductions'!$C$2:$E$75,2,FALSE))))))</f>
        <v>0</v>
      </c>
      <c r="P739" s="25">
        <f>(IF(N739="No",0,(IF(D739="CO2",0,(VLOOKUP(F739,'Rule Reductions'!$C$2:$E$75,3,FALSE))))))</f>
        <v>0</v>
      </c>
      <c r="Q739" s="22">
        <f t="shared" si="66"/>
        <v>0</v>
      </c>
      <c r="R739" s="22">
        <f t="shared" si="67"/>
        <v>0</v>
      </c>
      <c r="S739" s="22">
        <f t="shared" si="68"/>
        <v>0</v>
      </c>
      <c r="T739" s="22">
        <f t="shared" si="69"/>
        <v>0</v>
      </c>
      <c r="U739" s="22">
        <f t="shared" si="70"/>
        <v>0</v>
      </c>
      <c r="V739" s="22">
        <f t="shared" si="71"/>
        <v>0</v>
      </c>
    </row>
    <row r="740" spans="1:22" x14ac:dyDescent="0.25">
      <c r="A740" s="1" t="s">
        <v>61</v>
      </c>
      <c r="B740" s="1" t="s">
        <v>35</v>
      </c>
      <c r="C740" s="1" t="s">
        <v>11</v>
      </c>
      <c r="D740" s="1" t="s">
        <v>23</v>
      </c>
      <c r="E740" s="6">
        <v>2.4848184226443002</v>
      </c>
      <c r="F740" s="1" t="s">
        <v>11</v>
      </c>
      <c r="G740" s="1" t="s">
        <v>101</v>
      </c>
      <c r="H740" s="13">
        <f>IF(G740="Mix",'Growth Factors'!$N$7,(IF(G740="Oil",'Growth Factors'!$E$7,'Growth Factors'!$K$7)))</f>
        <v>8.9570562775409979E-2</v>
      </c>
      <c r="I740" s="23">
        <f>IF(G740="Mix",'Growth Factors'!$O$7,(IF(G740="Oil",'Growth Factors'!$F$7,'Growth Factors'!$L$7)))</f>
        <v>0.14741463403243865</v>
      </c>
      <c r="J740" s="23">
        <f>IF(G740="Mix",'Growth Factors'!$P$7,(IF(G740="Oil",'Growth Factors'!$G$7,'Growth Factors'!$M$7)))</f>
        <v>-9.7846340250338504E-3</v>
      </c>
      <c r="K740" s="23">
        <f>IF(G740="Mix",'Growth Factors'!$N$12,(IF(G740="Oil",'Growth Factors'!$E$12,'Growth Factors'!$K$12)))</f>
        <v>0.12354040091572198</v>
      </c>
      <c r="L740" s="23">
        <f>IF(G740="Mix",'Growth Factors'!$O$12,(IF(G740="Oil",'Growth Factors'!$F$12,'Growth Factors'!$L$12)))</f>
        <v>0.23183776999580308</v>
      </c>
      <c r="M740" s="23">
        <f>IF(G740="Mix",'Growth Factors'!$P$12,(IF(G740="Oil",'Growth Factors'!$G$12,'Growth Factors'!$M$12)))</f>
        <v>2.7241294693957304E-2</v>
      </c>
      <c r="N740" s="24" t="str">
        <f>VLOOKUP(A740,'Part 50 Counties'!$A$2:$B$34,2)</f>
        <v>No</v>
      </c>
      <c r="O740" s="25">
        <f>(IF(N740="No",0,(IF(D740="CO2",0,(VLOOKUP(F740,'Rule Reductions'!$C$2:$E$75,2,FALSE))))))</f>
        <v>0</v>
      </c>
      <c r="P740" s="25">
        <f>(IF(N740="No",0,(IF(D740="CO2",0,(VLOOKUP(F740,'Rule Reductions'!$C$2:$E$75,3,FALSE))))))</f>
        <v>0</v>
      </c>
      <c r="Q740" s="22">
        <f t="shared" si="66"/>
        <v>2.7073850071552568</v>
      </c>
      <c r="R740" s="22">
        <f t="shared" si="67"/>
        <v>2.8511170210554715</v>
      </c>
      <c r="S740" s="22">
        <f t="shared" si="68"/>
        <v>2.4605053837600641</v>
      </c>
      <c r="T740" s="22">
        <f t="shared" si="69"/>
        <v>2.7917938867805487</v>
      </c>
      <c r="U740" s="22">
        <f t="shared" si="70"/>
        <v>3.0608931845946441</v>
      </c>
      <c r="V740" s="22">
        <f t="shared" si="71"/>
        <v>2.5525080935565279</v>
      </c>
    </row>
    <row r="741" spans="1:22" x14ac:dyDescent="0.25">
      <c r="A741" s="1" t="s">
        <v>61</v>
      </c>
      <c r="B741" s="1" t="s">
        <v>35</v>
      </c>
      <c r="C741" s="1" t="s">
        <v>11</v>
      </c>
      <c r="D741" s="1" t="s">
        <v>24</v>
      </c>
      <c r="E741" s="7">
        <v>6.8389497870944102E-2</v>
      </c>
      <c r="F741" s="1" t="s">
        <v>11</v>
      </c>
      <c r="G741" s="1" t="s">
        <v>101</v>
      </c>
      <c r="H741" s="13">
        <f>IF(G741="Mix",'Growth Factors'!$N$7,(IF(G741="Oil",'Growth Factors'!$E$7,'Growth Factors'!$K$7)))</f>
        <v>8.9570562775409979E-2</v>
      </c>
      <c r="I741" s="23">
        <f>IF(G741="Mix",'Growth Factors'!$O$7,(IF(G741="Oil",'Growth Factors'!$F$7,'Growth Factors'!$L$7)))</f>
        <v>0.14741463403243865</v>
      </c>
      <c r="J741" s="23">
        <f>IF(G741="Mix",'Growth Factors'!$P$7,(IF(G741="Oil",'Growth Factors'!$G$7,'Growth Factors'!$M$7)))</f>
        <v>-9.7846340250338504E-3</v>
      </c>
      <c r="K741" s="23">
        <f>IF(G741="Mix",'Growth Factors'!$N$12,(IF(G741="Oil",'Growth Factors'!$E$12,'Growth Factors'!$K$12)))</f>
        <v>0.12354040091572198</v>
      </c>
      <c r="L741" s="23">
        <f>IF(G741="Mix",'Growth Factors'!$O$12,(IF(G741="Oil",'Growth Factors'!$F$12,'Growth Factors'!$L$12)))</f>
        <v>0.23183776999580308</v>
      </c>
      <c r="M741" s="23">
        <f>IF(G741="Mix",'Growth Factors'!$P$12,(IF(G741="Oil",'Growth Factors'!$G$12,'Growth Factors'!$M$12)))</f>
        <v>2.7241294693957304E-2</v>
      </c>
      <c r="N741" s="24" t="str">
        <f>VLOOKUP(A741,'Part 50 Counties'!$A$2:$B$34,2)</f>
        <v>No</v>
      </c>
      <c r="O741" s="25">
        <f>(IF(N741="No",0,(IF(D741="CO2",0,(VLOOKUP(F741,'Rule Reductions'!$C$2:$E$75,2,FALSE))))))</f>
        <v>0</v>
      </c>
      <c r="P741" s="25">
        <f>(IF(N741="No",0,(IF(D741="CO2",0,(VLOOKUP(F741,'Rule Reductions'!$C$2:$E$75,3,FALSE))))))</f>
        <v>0</v>
      </c>
      <c r="Q741" s="22">
        <f t="shared" si="66"/>
        <v>7.4515183683172267E-2</v>
      </c>
      <c r="R741" s="22">
        <f t="shared" si="67"/>
        <v>7.8471110671251579E-2</v>
      </c>
      <c r="S741" s="22">
        <f t="shared" si="68"/>
        <v>6.7720331663121081E-2</v>
      </c>
      <c r="T741" s="22">
        <f t="shared" si="69"/>
        <v>7.6838363856345446E-2</v>
      </c>
      <c r="U741" s="22">
        <f t="shared" si="70"/>
        <v>8.4244766548476513E-2</v>
      </c>
      <c r="V741" s="22">
        <f t="shared" si="71"/>
        <v>7.0252516336418255E-2</v>
      </c>
    </row>
    <row r="742" spans="1:22" x14ac:dyDescent="0.25">
      <c r="A742" s="1" t="s">
        <v>41</v>
      </c>
      <c r="B742" s="1" t="s">
        <v>16</v>
      </c>
      <c r="C742" s="1" t="s">
        <v>11</v>
      </c>
      <c r="D742" s="1" t="s">
        <v>23</v>
      </c>
      <c r="E742" s="2">
        <v>1810.4436290811</v>
      </c>
      <c r="F742" s="1" t="s">
        <v>11</v>
      </c>
      <c r="G742" s="1" t="s">
        <v>101</v>
      </c>
      <c r="H742" s="13">
        <f>IF(G742="Mix",'Growth Factors'!$N$7,(IF(G742="Oil",'Growth Factors'!$E$7,'Growth Factors'!$K$7)))</f>
        <v>8.9570562775409979E-2</v>
      </c>
      <c r="I742" s="23">
        <f>IF(G742="Mix",'Growth Factors'!$O$7,(IF(G742="Oil",'Growth Factors'!$F$7,'Growth Factors'!$L$7)))</f>
        <v>0.14741463403243865</v>
      </c>
      <c r="J742" s="23">
        <f>IF(G742="Mix",'Growth Factors'!$P$7,(IF(G742="Oil",'Growth Factors'!$G$7,'Growth Factors'!$M$7)))</f>
        <v>-9.7846340250338504E-3</v>
      </c>
      <c r="K742" s="23">
        <f>IF(G742="Mix",'Growth Factors'!$N$12,(IF(G742="Oil",'Growth Factors'!$E$12,'Growth Factors'!$K$12)))</f>
        <v>0.12354040091572198</v>
      </c>
      <c r="L742" s="23">
        <f>IF(G742="Mix",'Growth Factors'!$O$12,(IF(G742="Oil",'Growth Factors'!$F$12,'Growth Factors'!$L$12)))</f>
        <v>0.23183776999580308</v>
      </c>
      <c r="M742" s="23">
        <f>IF(G742="Mix",'Growth Factors'!$P$12,(IF(G742="Oil",'Growth Factors'!$G$12,'Growth Factors'!$M$12)))</f>
        <v>2.7241294693957304E-2</v>
      </c>
      <c r="N742" s="24" t="str">
        <f>VLOOKUP(A742,'Part 50 Counties'!$A$2:$B$34,2)</f>
        <v>Yes</v>
      </c>
      <c r="O742" s="25">
        <f>(IF(N742="No",0,(IF(D742="CO2",0,(VLOOKUP(F742,'Rule Reductions'!$C$2:$E$75,2,FALSE))))))</f>
        <v>0.75119553240227843</v>
      </c>
      <c r="P742" s="25">
        <f>(IF(N742="No",0,(IF(D742="CO2",0,(VLOOKUP(F742,'Rule Reductions'!$C$2:$E$75,3,FALSE))))))</f>
        <v>0.75119553240227843</v>
      </c>
      <c r="Q742" s="22">
        <f t="shared" si="66"/>
        <v>490.79320646263477</v>
      </c>
      <c r="R742" s="22">
        <f t="shared" si="67"/>
        <v>516.84886378029864</v>
      </c>
      <c r="S742" s="22">
        <f t="shared" si="68"/>
        <v>446.03900945844561</v>
      </c>
      <c r="T742" s="22">
        <f t="shared" si="69"/>
        <v>506.09479991008641</v>
      </c>
      <c r="U742" s="22">
        <f t="shared" si="70"/>
        <v>554.87696679140333</v>
      </c>
      <c r="V742" s="22">
        <f t="shared" si="71"/>
        <v>462.71720809843248</v>
      </c>
    </row>
    <row r="743" spans="1:22" x14ac:dyDescent="0.25">
      <c r="A743" s="1" t="s">
        <v>41</v>
      </c>
      <c r="B743" s="1" t="s">
        <v>16</v>
      </c>
      <c r="C743" s="1" t="s">
        <v>11</v>
      </c>
      <c r="D743" s="1" t="s">
        <v>24</v>
      </c>
      <c r="E743" s="2">
        <v>1001.20442132832</v>
      </c>
      <c r="F743" s="1" t="s">
        <v>11</v>
      </c>
      <c r="G743" s="1" t="s">
        <v>101</v>
      </c>
      <c r="H743" s="13">
        <f>IF(G743="Mix",'Growth Factors'!$N$7,(IF(G743="Oil",'Growth Factors'!$E$7,'Growth Factors'!$K$7)))</f>
        <v>8.9570562775409979E-2</v>
      </c>
      <c r="I743" s="23">
        <f>IF(G743="Mix",'Growth Factors'!$O$7,(IF(G743="Oil",'Growth Factors'!$F$7,'Growth Factors'!$L$7)))</f>
        <v>0.14741463403243865</v>
      </c>
      <c r="J743" s="23">
        <f>IF(G743="Mix",'Growth Factors'!$P$7,(IF(G743="Oil",'Growth Factors'!$G$7,'Growth Factors'!$M$7)))</f>
        <v>-9.7846340250338504E-3</v>
      </c>
      <c r="K743" s="23">
        <f>IF(G743="Mix",'Growth Factors'!$N$12,(IF(G743="Oil",'Growth Factors'!$E$12,'Growth Factors'!$K$12)))</f>
        <v>0.12354040091572198</v>
      </c>
      <c r="L743" s="23">
        <f>IF(G743="Mix",'Growth Factors'!$O$12,(IF(G743="Oil",'Growth Factors'!$F$12,'Growth Factors'!$L$12)))</f>
        <v>0.23183776999580308</v>
      </c>
      <c r="M743" s="23">
        <f>IF(G743="Mix",'Growth Factors'!$P$12,(IF(G743="Oil",'Growth Factors'!$G$12,'Growth Factors'!$M$12)))</f>
        <v>2.7241294693957304E-2</v>
      </c>
      <c r="N743" s="24" t="str">
        <f>VLOOKUP(A743,'Part 50 Counties'!$A$2:$B$34,2)</f>
        <v>Yes</v>
      </c>
      <c r="O743" s="25">
        <v>0.95</v>
      </c>
      <c r="P743" s="25">
        <v>0.95</v>
      </c>
      <c r="Q743" s="22">
        <f t="shared" si="66"/>
        <v>54.544143239996359</v>
      </c>
      <c r="R743" s="22">
        <f t="shared" si="67"/>
        <v>57.43983023450474</v>
      </c>
      <c r="S743" s="22">
        <f t="shared" si="68"/>
        <v>49.570400124068875</v>
      </c>
      <c r="T743" s="22">
        <f t="shared" si="69"/>
        <v>56.244680846890745</v>
      </c>
      <c r="U743" s="22">
        <f t="shared" si="70"/>
        <v>61.666071083950875</v>
      </c>
      <c r="V743" s="22">
        <f t="shared" si="71"/>
        <v>51.42392630093093</v>
      </c>
    </row>
    <row r="744" spans="1:22" x14ac:dyDescent="0.25">
      <c r="A744" s="1" t="s">
        <v>41</v>
      </c>
      <c r="B744" s="1" t="s">
        <v>35</v>
      </c>
      <c r="C744" s="1" t="s">
        <v>11</v>
      </c>
      <c r="D744" s="1" t="s">
        <v>23</v>
      </c>
      <c r="E744" s="2">
        <v>10.468361853467901</v>
      </c>
      <c r="F744" s="1" t="s">
        <v>11</v>
      </c>
      <c r="G744" s="1" t="s">
        <v>101</v>
      </c>
      <c r="H744" s="13">
        <f>IF(G744="Mix",'Growth Factors'!$N$7,(IF(G744="Oil",'Growth Factors'!$E$7,'Growth Factors'!$K$7)))</f>
        <v>8.9570562775409979E-2</v>
      </c>
      <c r="I744" s="23">
        <f>IF(G744="Mix",'Growth Factors'!$O$7,(IF(G744="Oil",'Growth Factors'!$F$7,'Growth Factors'!$L$7)))</f>
        <v>0.14741463403243865</v>
      </c>
      <c r="J744" s="23">
        <f>IF(G744="Mix",'Growth Factors'!$P$7,(IF(G744="Oil",'Growth Factors'!$G$7,'Growth Factors'!$M$7)))</f>
        <v>-9.7846340250338504E-3</v>
      </c>
      <c r="K744" s="23">
        <f>IF(G744="Mix",'Growth Factors'!$N$12,(IF(G744="Oil",'Growth Factors'!$E$12,'Growth Factors'!$K$12)))</f>
        <v>0.12354040091572198</v>
      </c>
      <c r="L744" s="23">
        <f>IF(G744="Mix",'Growth Factors'!$O$12,(IF(G744="Oil",'Growth Factors'!$F$12,'Growth Factors'!$L$12)))</f>
        <v>0.23183776999580308</v>
      </c>
      <c r="M744" s="23">
        <f>IF(G744="Mix",'Growth Factors'!$P$12,(IF(G744="Oil",'Growth Factors'!$G$12,'Growth Factors'!$M$12)))</f>
        <v>2.7241294693957304E-2</v>
      </c>
      <c r="N744" s="24" t="str">
        <f>VLOOKUP(A744,'Part 50 Counties'!$A$2:$B$34,2)</f>
        <v>Yes</v>
      </c>
      <c r="O744" s="25">
        <f>(IF(N744="No",0,(IF(D744="CO2",0,(VLOOKUP(F744,'Rule Reductions'!$C$2:$E$75,2,FALSE))))))</f>
        <v>0.75119553240227843</v>
      </c>
      <c r="P744" s="25">
        <f>(IF(N744="No",0,(IF(D744="CO2",0,(VLOOKUP(F744,'Rule Reductions'!$C$2:$E$75,3,FALSE))))))</f>
        <v>0.75119553240227843</v>
      </c>
      <c r="Q744" s="22">
        <f t="shared" si="66"/>
        <v>2.8378684638098113</v>
      </c>
      <c r="R744" s="22">
        <f t="shared" si="67"/>
        <v>2.9885276971324779</v>
      </c>
      <c r="S744" s="22">
        <f t="shared" si="68"/>
        <v>2.5790903824734532</v>
      </c>
      <c r="T744" s="22">
        <f t="shared" si="69"/>
        <v>2.9263454616956159</v>
      </c>
      <c r="U744" s="22">
        <f t="shared" si="70"/>
        <v>3.2084141031639377</v>
      </c>
      <c r="V744" s="22">
        <f t="shared" si="71"/>
        <v>2.6755271980820199</v>
      </c>
    </row>
    <row r="745" spans="1:22" x14ac:dyDescent="0.25">
      <c r="A745" s="1" t="s">
        <v>41</v>
      </c>
      <c r="B745" s="1" t="s">
        <v>35</v>
      </c>
      <c r="C745" s="1" t="s">
        <v>11</v>
      </c>
      <c r="D745" s="1" t="s">
        <v>24</v>
      </c>
      <c r="E745" s="4">
        <v>0.28812005101287902</v>
      </c>
      <c r="F745" s="1" t="s">
        <v>11</v>
      </c>
      <c r="G745" s="1" t="s">
        <v>101</v>
      </c>
      <c r="H745" s="13">
        <f>IF(G745="Mix",'Growth Factors'!$N$7,(IF(G745="Oil",'Growth Factors'!$E$7,'Growth Factors'!$K$7)))</f>
        <v>8.9570562775409979E-2</v>
      </c>
      <c r="I745" s="23">
        <f>IF(G745="Mix",'Growth Factors'!$O$7,(IF(G745="Oil",'Growth Factors'!$F$7,'Growth Factors'!$L$7)))</f>
        <v>0.14741463403243865</v>
      </c>
      <c r="J745" s="23">
        <f>IF(G745="Mix",'Growth Factors'!$P$7,(IF(G745="Oil",'Growth Factors'!$G$7,'Growth Factors'!$M$7)))</f>
        <v>-9.7846340250338504E-3</v>
      </c>
      <c r="K745" s="23">
        <f>IF(G745="Mix",'Growth Factors'!$N$12,(IF(G745="Oil",'Growth Factors'!$E$12,'Growth Factors'!$K$12)))</f>
        <v>0.12354040091572198</v>
      </c>
      <c r="L745" s="23">
        <f>IF(G745="Mix",'Growth Factors'!$O$12,(IF(G745="Oil",'Growth Factors'!$F$12,'Growth Factors'!$L$12)))</f>
        <v>0.23183776999580308</v>
      </c>
      <c r="M745" s="23">
        <f>IF(G745="Mix",'Growth Factors'!$P$12,(IF(G745="Oil",'Growth Factors'!$G$12,'Growth Factors'!$M$12)))</f>
        <v>2.7241294693957304E-2</v>
      </c>
      <c r="N745" s="24" t="str">
        <f>VLOOKUP(A745,'Part 50 Counties'!$A$2:$B$34,2)</f>
        <v>Yes</v>
      </c>
      <c r="O745" s="25">
        <f>(IF(N745="No",0,(IF(D745="CO2",0,(VLOOKUP(F745,'Rule Reductions'!$C$2:$E$75,2,FALSE))))))</f>
        <v>0</v>
      </c>
      <c r="P745" s="25">
        <f>(IF(N745="No",0,(IF(D745="CO2",0,(VLOOKUP(F745,'Rule Reductions'!$C$2:$E$75,3,FALSE))))))</f>
        <v>0</v>
      </c>
      <c r="Q745" s="22">
        <f t="shared" si="66"/>
        <v>0.31392712612898244</v>
      </c>
      <c r="R745" s="22">
        <f t="shared" si="67"/>
        <v>0.33059316289035018</v>
      </c>
      <c r="S745" s="22">
        <f t="shared" si="68"/>
        <v>0.28530090175844391</v>
      </c>
      <c r="T745" s="22">
        <f t="shared" si="69"/>
        <v>0.32371451762686837</v>
      </c>
      <c r="U745" s="22">
        <f t="shared" si="70"/>
        <v>0.35491716113078192</v>
      </c>
      <c r="V745" s="22">
        <f t="shared" si="71"/>
        <v>0.29596881422975885</v>
      </c>
    </row>
    <row r="746" spans="1:22" x14ac:dyDescent="0.25">
      <c r="A746" s="1" t="s">
        <v>64</v>
      </c>
      <c r="B746" s="1" t="s">
        <v>35</v>
      </c>
      <c r="C746" s="1" t="s">
        <v>11</v>
      </c>
      <c r="D746" s="1" t="s">
        <v>23</v>
      </c>
      <c r="E746" s="6">
        <v>3.2508571709040699</v>
      </c>
      <c r="F746" s="1" t="s">
        <v>11</v>
      </c>
      <c r="G746" s="1" t="s">
        <v>101</v>
      </c>
      <c r="H746" s="13">
        <f>IF(G746="Mix",'Growth Factors'!$N$7,(IF(G746="Oil",'Growth Factors'!$E$7,'Growth Factors'!$K$7)))</f>
        <v>8.9570562775409979E-2</v>
      </c>
      <c r="I746" s="23">
        <f>IF(G746="Mix",'Growth Factors'!$O$7,(IF(G746="Oil",'Growth Factors'!$F$7,'Growth Factors'!$L$7)))</f>
        <v>0.14741463403243865</v>
      </c>
      <c r="J746" s="23">
        <f>IF(G746="Mix",'Growth Factors'!$P$7,(IF(G746="Oil",'Growth Factors'!$G$7,'Growth Factors'!$M$7)))</f>
        <v>-9.7846340250338504E-3</v>
      </c>
      <c r="K746" s="23">
        <f>IF(G746="Mix",'Growth Factors'!$N$12,(IF(G746="Oil",'Growth Factors'!$E$12,'Growth Factors'!$K$12)))</f>
        <v>0.12354040091572198</v>
      </c>
      <c r="L746" s="23">
        <f>IF(G746="Mix",'Growth Factors'!$O$12,(IF(G746="Oil",'Growth Factors'!$F$12,'Growth Factors'!$L$12)))</f>
        <v>0.23183776999580308</v>
      </c>
      <c r="M746" s="23">
        <f>IF(G746="Mix",'Growth Factors'!$P$12,(IF(G746="Oil",'Growth Factors'!$G$12,'Growth Factors'!$M$12)))</f>
        <v>2.7241294693957304E-2</v>
      </c>
      <c r="N746" s="24" t="str">
        <f>VLOOKUP(A746,'Part 50 Counties'!$A$2:$B$34,2)</f>
        <v>No</v>
      </c>
      <c r="O746" s="25">
        <f>(IF(N746="No",0,(IF(D746="CO2",0,(VLOOKUP(F746,'Rule Reductions'!$C$2:$E$75,2,FALSE))))))</f>
        <v>0</v>
      </c>
      <c r="P746" s="25">
        <f>(IF(N746="No",0,(IF(D746="CO2",0,(VLOOKUP(F746,'Rule Reductions'!$C$2:$E$75,3,FALSE))))))</f>
        <v>0</v>
      </c>
      <c r="Q746" s="22">
        <f t="shared" si="66"/>
        <v>3.5420382772044245</v>
      </c>
      <c r="R746" s="22">
        <f t="shared" si="67"/>
        <v>3.7300810910446223</v>
      </c>
      <c r="S746" s="22">
        <f t="shared" si="68"/>
        <v>3.2190487232191169</v>
      </c>
      <c r="T746" s="22">
        <f t="shared" si="69"/>
        <v>3.6524693691173082</v>
      </c>
      <c r="U746" s="22">
        <f t="shared" si="70"/>
        <v>4.0045286479813349</v>
      </c>
      <c r="V746" s="22">
        <f t="shared" si="71"/>
        <v>3.3394147291046319</v>
      </c>
    </row>
    <row r="747" spans="1:22" x14ac:dyDescent="0.25">
      <c r="A747" s="1" t="s">
        <v>64</v>
      </c>
      <c r="B747" s="1" t="s">
        <v>35</v>
      </c>
      <c r="C747" s="1" t="s">
        <v>11</v>
      </c>
      <c r="D747" s="1" t="s">
        <v>24</v>
      </c>
      <c r="E747" s="7">
        <v>8.9473133144148606E-2</v>
      </c>
      <c r="F747" s="1" t="s">
        <v>11</v>
      </c>
      <c r="G747" s="1" t="s">
        <v>101</v>
      </c>
      <c r="H747" s="13">
        <f>IF(G747="Mix",'Growth Factors'!$N$7,(IF(G747="Oil",'Growth Factors'!$E$7,'Growth Factors'!$K$7)))</f>
        <v>8.9570562775409979E-2</v>
      </c>
      <c r="I747" s="23">
        <f>IF(G747="Mix",'Growth Factors'!$O$7,(IF(G747="Oil",'Growth Factors'!$F$7,'Growth Factors'!$L$7)))</f>
        <v>0.14741463403243865</v>
      </c>
      <c r="J747" s="23">
        <f>IF(G747="Mix",'Growth Factors'!$P$7,(IF(G747="Oil",'Growth Factors'!$G$7,'Growth Factors'!$M$7)))</f>
        <v>-9.7846340250338504E-3</v>
      </c>
      <c r="K747" s="23">
        <f>IF(G747="Mix",'Growth Factors'!$N$12,(IF(G747="Oil",'Growth Factors'!$E$12,'Growth Factors'!$K$12)))</f>
        <v>0.12354040091572198</v>
      </c>
      <c r="L747" s="23">
        <f>IF(G747="Mix",'Growth Factors'!$O$12,(IF(G747="Oil",'Growth Factors'!$F$12,'Growth Factors'!$L$12)))</f>
        <v>0.23183776999580308</v>
      </c>
      <c r="M747" s="23">
        <f>IF(G747="Mix",'Growth Factors'!$P$12,(IF(G747="Oil",'Growth Factors'!$G$12,'Growth Factors'!$M$12)))</f>
        <v>2.7241294693957304E-2</v>
      </c>
      <c r="N747" s="24" t="str">
        <f>VLOOKUP(A747,'Part 50 Counties'!$A$2:$B$34,2)</f>
        <v>No</v>
      </c>
      <c r="O747" s="25">
        <f>(IF(N747="No",0,(IF(D747="CO2",0,(VLOOKUP(F747,'Rule Reductions'!$C$2:$E$75,2,FALSE))))))</f>
        <v>0</v>
      </c>
      <c r="P747" s="25">
        <f>(IF(N747="No",0,(IF(D747="CO2",0,(VLOOKUP(F747,'Rule Reductions'!$C$2:$E$75,3,FALSE))))))</f>
        <v>0</v>
      </c>
      <c r="Q747" s="22">
        <f t="shared" si="66"/>
        <v>9.7487292033149181E-2</v>
      </c>
      <c r="R747" s="22">
        <f t="shared" si="67"/>
        <v>0.10266278232232894</v>
      </c>
      <c r="S747" s="22">
        <f t="shared" si="68"/>
        <v>8.859767128125999E-2</v>
      </c>
      <c r="T747" s="22">
        <f t="shared" si="69"/>
        <v>0.10052667988396249</v>
      </c>
      <c r="U747" s="22">
        <f t="shared" si="70"/>
        <v>0.11021638480682561</v>
      </c>
      <c r="V747" s="22">
        <f t="shared" si="71"/>
        <v>9.1910497131320032E-2</v>
      </c>
    </row>
    <row r="748" spans="1:22" x14ac:dyDescent="0.25">
      <c r="A748" s="1" t="s">
        <v>81</v>
      </c>
      <c r="B748" s="1" t="s">
        <v>35</v>
      </c>
      <c r="C748" s="1" t="s">
        <v>11</v>
      </c>
      <c r="D748" s="1" t="s">
        <v>23</v>
      </c>
      <c r="E748" s="4">
        <v>0.196393304589946</v>
      </c>
      <c r="F748" s="1" t="s">
        <v>11</v>
      </c>
      <c r="G748" s="1" t="s">
        <v>101</v>
      </c>
      <c r="H748" s="13">
        <f>IF(G748="Mix",'Growth Factors'!$N$7,(IF(G748="Oil",'Growth Factors'!$E$7,'Growth Factors'!$K$7)))</f>
        <v>8.9570562775409979E-2</v>
      </c>
      <c r="I748" s="23">
        <f>IF(G748="Mix",'Growth Factors'!$O$7,(IF(G748="Oil",'Growth Factors'!$F$7,'Growth Factors'!$L$7)))</f>
        <v>0.14741463403243865</v>
      </c>
      <c r="J748" s="23">
        <f>IF(G748="Mix",'Growth Factors'!$P$7,(IF(G748="Oil",'Growth Factors'!$G$7,'Growth Factors'!$M$7)))</f>
        <v>-9.7846340250338504E-3</v>
      </c>
      <c r="K748" s="23">
        <f>IF(G748="Mix",'Growth Factors'!$N$12,(IF(G748="Oil",'Growth Factors'!$E$12,'Growth Factors'!$K$12)))</f>
        <v>0.12354040091572198</v>
      </c>
      <c r="L748" s="23">
        <f>IF(G748="Mix",'Growth Factors'!$O$12,(IF(G748="Oil",'Growth Factors'!$F$12,'Growth Factors'!$L$12)))</f>
        <v>0.23183776999580308</v>
      </c>
      <c r="M748" s="23">
        <f>IF(G748="Mix",'Growth Factors'!$P$12,(IF(G748="Oil",'Growth Factors'!$G$12,'Growth Factors'!$M$12)))</f>
        <v>2.7241294693957304E-2</v>
      </c>
      <c r="N748" s="24" t="str">
        <f>VLOOKUP(A748,'Part 50 Counties'!$A$2:$B$34,2)</f>
        <v>No</v>
      </c>
      <c r="O748" s="25">
        <f>(IF(N748="No",0,(IF(D748="CO2",0,(VLOOKUP(F748,'Rule Reductions'!$C$2:$E$75,2,FALSE))))))</f>
        <v>0</v>
      </c>
      <c r="P748" s="25">
        <f>(IF(N748="No",0,(IF(D748="CO2",0,(VLOOKUP(F748,'Rule Reductions'!$C$2:$E$75,3,FALSE))))))</f>
        <v>0</v>
      </c>
      <c r="Q748" s="22">
        <f t="shared" si="66"/>
        <v>0.21398436340738997</v>
      </c>
      <c r="R748" s="22">
        <f t="shared" si="67"/>
        <v>0.22534455171249415</v>
      </c>
      <c r="S748" s="22">
        <f t="shared" si="68"/>
        <v>0.19447166797956639</v>
      </c>
      <c r="T748" s="22">
        <f t="shared" si="69"/>
        <v>0.22065581217615143</v>
      </c>
      <c r="U748" s="22">
        <f t="shared" si="70"/>
        <v>0.24192469036818562</v>
      </c>
      <c r="V748" s="22">
        <f t="shared" si="71"/>
        <v>0.20174331247620084</v>
      </c>
    </row>
    <row r="749" spans="1:22" x14ac:dyDescent="0.25">
      <c r="A749" s="1" t="s">
        <v>81</v>
      </c>
      <c r="B749" s="1" t="s">
        <v>35</v>
      </c>
      <c r="C749" s="1" t="s">
        <v>11</v>
      </c>
      <c r="D749" s="1" t="s">
        <v>24</v>
      </c>
      <c r="E749" s="7">
        <v>5.4053203098150199E-3</v>
      </c>
      <c r="F749" s="1" t="s">
        <v>11</v>
      </c>
      <c r="G749" s="1" t="s">
        <v>101</v>
      </c>
      <c r="H749" s="13">
        <f>IF(G749="Mix",'Growth Factors'!$N$7,(IF(G749="Oil",'Growth Factors'!$E$7,'Growth Factors'!$K$7)))</f>
        <v>8.9570562775409979E-2</v>
      </c>
      <c r="I749" s="23">
        <f>IF(G749="Mix",'Growth Factors'!$O$7,(IF(G749="Oil",'Growth Factors'!$F$7,'Growth Factors'!$L$7)))</f>
        <v>0.14741463403243865</v>
      </c>
      <c r="J749" s="23">
        <f>IF(G749="Mix",'Growth Factors'!$P$7,(IF(G749="Oil",'Growth Factors'!$G$7,'Growth Factors'!$M$7)))</f>
        <v>-9.7846340250338504E-3</v>
      </c>
      <c r="K749" s="23">
        <f>IF(G749="Mix",'Growth Factors'!$N$12,(IF(G749="Oil",'Growth Factors'!$E$12,'Growth Factors'!$K$12)))</f>
        <v>0.12354040091572198</v>
      </c>
      <c r="L749" s="23">
        <f>IF(G749="Mix",'Growth Factors'!$O$12,(IF(G749="Oil",'Growth Factors'!$F$12,'Growth Factors'!$L$12)))</f>
        <v>0.23183776999580308</v>
      </c>
      <c r="M749" s="23">
        <f>IF(G749="Mix",'Growth Factors'!$P$12,(IF(G749="Oil",'Growth Factors'!$G$12,'Growth Factors'!$M$12)))</f>
        <v>2.7241294693957304E-2</v>
      </c>
      <c r="N749" s="24" t="str">
        <f>VLOOKUP(A749,'Part 50 Counties'!$A$2:$B$34,2)</f>
        <v>No</v>
      </c>
      <c r="O749" s="25">
        <f>(IF(N749="No",0,(IF(D749="CO2",0,(VLOOKUP(F749,'Rule Reductions'!$C$2:$E$75,2,FALSE))))))</f>
        <v>0</v>
      </c>
      <c r="P749" s="25">
        <f>(IF(N749="No",0,(IF(D749="CO2",0,(VLOOKUP(F749,'Rule Reductions'!$C$2:$E$75,3,FALSE))))))</f>
        <v>0</v>
      </c>
      <c r="Q749" s="22">
        <f t="shared" si="66"/>
        <v>5.8894778919465042E-3</v>
      </c>
      <c r="R749" s="22">
        <f t="shared" si="67"/>
        <v>6.202143625114509E-3</v>
      </c>
      <c r="S749" s="22">
        <f t="shared" si="68"/>
        <v>5.3524312287953979E-3</v>
      </c>
      <c r="T749" s="22">
        <f t="shared" si="69"/>
        <v>6.073095747967462E-3</v>
      </c>
      <c r="U749" s="22">
        <f t="shared" si="70"/>
        <v>6.6584777165555583E-3</v>
      </c>
      <c r="V749" s="22">
        <f t="shared" si="71"/>
        <v>5.5525682332899238E-3</v>
      </c>
    </row>
    <row r="750" spans="1:22" x14ac:dyDescent="0.25">
      <c r="A750" s="1" t="s">
        <v>63</v>
      </c>
      <c r="B750" s="1" t="s">
        <v>35</v>
      </c>
      <c r="C750" s="1" t="s">
        <v>11</v>
      </c>
      <c r="D750" s="1" t="s">
        <v>23</v>
      </c>
      <c r="E750" s="6">
        <v>3.0901502142890398</v>
      </c>
      <c r="F750" s="1" t="s">
        <v>11</v>
      </c>
      <c r="G750" s="1" t="s">
        <v>101</v>
      </c>
      <c r="H750" s="13">
        <f>IF(G750="Mix",'Growth Factors'!$N$7,(IF(G750="Oil",'Growth Factors'!$E$7,'Growth Factors'!$K$7)))</f>
        <v>8.9570562775409979E-2</v>
      </c>
      <c r="I750" s="23">
        <f>IF(G750="Mix",'Growth Factors'!$O$7,(IF(G750="Oil",'Growth Factors'!$F$7,'Growth Factors'!$L$7)))</f>
        <v>0.14741463403243865</v>
      </c>
      <c r="J750" s="23">
        <f>IF(G750="Mix",'Growth Factors'!$P$7,(IF(G750="Oil",'Growth Factors'!$G$7,'Growth Factors'!$M$7)))</f>
        <v>-9.7846340250338504E-3</v>
      </c>
      <c r="K750" s="23">
        <f>IF(G750="Mix",'Growth Factors'!$N$12,(IF(G750="Oil",'Growth Factors'!$E$12,'Growth Factors'!$K$12)))</f>
        <v>0.12354040091572198</v>
      </c>
      <c r="L750" s="23">
        <f>IF(G750="Mix",'Growth Factors'!$O$12,(IF(G750="Oil",'Growth Factors'!$F$12,'Growth Factors'!$L$12)))</f>
        <v>0.23183776999580308</v>
      </c>
      <c r="M750" s="23">
        <f>IF(G750="Mix",'Growth Factors'!$P$12,(IF(G750="Oil",'Growth Factors'!$G$12,'Growth Factors'!$M$12)))</f>
        <v>2.7241294693957304E-2</v>
      </c>
      <c r="N750" s="24" t="str">
        <f>VLOOKUP(A750,'Part 50 Counties'!$A$2:$B$34,2)</f>
        <v>No</v>
      </c>
      <c r="O750" s="25">
        <f>(IF(N750="No",0,(IF(D750="CO2",0,(VLOOKUP(F750,'Rule Reductions'!$C$2:$E$75,2,FALSE))))))</f>
        <v>0</v>
      </c>
      <c r="P750" s="25">
        <f>(IF(N750="No",0,(IF(D750="CO2",0,(VLOOKUP(F750,'Rule Reductions'!$C$2:$E$75,3,FALSE))))))</f>
        <v>0</v>
      </c>
      <c r="Q750" s="22">
        <f t="shared" si="66"/>
        <v>3.3669367080434629</v>
      </c>
      <c r="R750" s="22">
        <f t="shared" si="67"/>
        <v>3.5456835772337207</v>
      </c>
      <c r="S750" s="22">
        <f t="shared" si="68"/>
        <v>3.0599142253598419</v>
      </c>
      <c r="T750" s="22">
        <f t="shared" si="69"/>
        <v>3.471908610652112</v>
      </c>
      <c r="U750" s="22">
        <f t="shared" si="70"/>
        <v>3.8065637489218642</v>
      </c>
      <c r="V750" s="22">
        <f t="shared" si="71"/>
        <v>3.1743299069250828</v>
      </c>
    </row>
    <row r="751" spans="1:22" x14ac:dyDescent="0.25">
      <c r="A751" s="1" t="s">
        <v>63</v>
      </c>
      <c r="B751" s="1" t="s">
        <v>35</v>
      </c>
      <c r="C751" s="1" t="s">
        <v>11</v>
      </c>
      <c r="D751" s="1" t="s">
        <v>24</v>
      </c>
      <c r="E751" s="7">
        <v>8.5050005897863601E-2</v>
      </c>
      <c r="F751" s="1" t="s">
        <v>11</v>
      </c>
      <c r="G751" s="1" t="s">
        <v>101</v>
      </c>
      <c r="H751" s="13">
        <f>IF(G751="Mix",'Growth Factors'!$N$7,(IF(G751="Oil",'Growth Factors'!$E$7,'Growth Factors'!$K$7)))</f>
        <v>8.9570562775409979E-2</v>
      </c>
      <c r="I751" s="23">
        <f>IF(G751="Mix",'Growth Factors'!$O$7,(IF(G751="Oil",'Growth Factors'!$F$7,'Growth Factors'!$L$7)))</f>
        <v>0.14741463403243865</v>
      </c>
      <c r="J751" s="23">
        <f>IF(G751="Mix",'Growth Factors'!$P$7,(IF(G751="Oil",'Growth Factors'!$G$7,'Growth Factors'!$M$7)))</f>
        <v>-9.7846340250338504E-3</v>
      </c>
      <c r="K751" s="23">
        <f>IF(G751="Mix",'Growth Factors'!$N$12,(IF(G751="Oil",'Growth Factors'!$E$12,'Growth Factors'!$K$12)))</f>
        <v>0.12354040091572198</v>
      </c>
      <c r="L751" s="23">
        <f>IF(G751="Mix",'Growth Factors'!$O$12,(IF(G751="Oil",'Growth Factors'!$F$12,'Growth Factors'!$L$12)))</f>
        <v>0.23183776999580308</v>
      </c>
      <c r="M751" s="23">
        <f>IF(G751="Mix",'Growth Factors'!$P$12,(IF(G751="Oil",'Growth Factors'!$G$12,'Growth Factors'!$M$12)))</f>
        <v>2.7241294693957304E-2</v>
      </c>
      <c r="N751" s="24" t="str">
        <f>VLOOKUP(A751,'Part 50 Counties'!$A$2:$B$34,2)</f>
        <v>No</v>
      </c>
      <c r="O751" s="25">
        <f>(IF(N751="No",0,(IF(D751="CO2",0,(VLOOKUP(F751,'Rule Reductions'!$C$2:$E$75,2,FALSE))))))</f>
        <v>0</v>
      </c>
      <c r="P751" s="25">
        <f>(IF(N751="No",0,(IF(D751="CO2",0,(VLOOKUP(F751,'Rule Reductions'!$C$2:$E$75,3,FALSE))))))</f>
        <v>0</v>
      </c>
      <c r="Q751" s="22">
        <f t="shared" si="66"/>
        <v>9.2667982790187176E-2</v>
      </c>
      <c r="R751" s="22">
        <f t="shared" si="67"/>
        <v>9.758762139175392E-2</v>
      </c>
      <c r="S751" s="22">
        <f t="shared" si="68"/>
        <v>8.4217822716326038E-2</v>
      </c>
      <c r="T751" s="22">
        <f t="shared" si="69"/>
        <v>9.5557117724370186E-2</v>
      </c>
      <c r="U751" s="22">
        <f t="shared" si="70"/>
        <v>0.1047678096033542</v>
      </c>
      <c r="V751" s="22">
        <f t="shared" si="71"/>
        <v>8.7366878172250112E-2</v>
      </c>
    </row>
    <row r="752" spans="1:22" x14ac:dyDescent="0.25">
      <c r="A752" s="1" t="s">
        <v>48</v>
      </c>
      <c r="B752" s="1" t="s">
        <v>16</v>
      </c>
      <c r="C752" s="1" t="s">
        <v>11</v>
      </c>
      <c r="D752" s="1" t="s">
        <v>23</v>
      </c>
      <c r="E752" s="6">
        <v>9.7292942229009505</v>
      </c>
      <c r="F752" s="1" t="s">
        <v>11</v>
      </c>
      <c r="G752" s="1" t="s">
        <v>101</v>
      </c>
      <c r="H752" s="13">
        <f>IF(G752="Mix",'Growth Factors'!$N$7,(IF(G752="Oil",'Growth Factors'!$E$7,'Growth Factors'!$K$7)))</f>
        <v>8.9570562775409979E-2</v>
      </c>
      <c r="I752" s="23">
        <f>IF(G752="Mix",'Growth Factors'!$O$7,(IF(G752="Oil",'Growth Factors'!$F$7,'Growth Factors'!$L$7)))</f>
        <v>0.14741463403243865</v>
      </c>
      <c r="J752" s="23">
        <f>IF(G752="Mix",'Growth Factors'!$P$7,(IF(G752="Oil",'Growth Factors'!$G$7,'Growth Factors'!$M$7)))</f>
        <v>-9.7846340250338504E-3</v>
      </c>
      <c r="K752" s="23">
        <f>IF(G752="Mix",'Growth Factors'!$N$12,(IF(G752="Oil",'Growth Factors'!$E$12,'Growth Factors'!$K$12)))</f>
        <v>0.12354040091572198</v>
      </c>
      <c r="L752" s="23">
        <f>IF(G752="Mix",'Growth Factors'!$O$12,(IF(G752="Oil",'Growth Factors'!$F$12,'Growth Factors'!$L$12)))</f>
        <v>0.23183776999580308</v>
      </c>
      <c r="M752" s="23">
        <f>IF(G752="Mix",'Growth Factors'!$P$12,(IF(G752="Oil",'Growth Factors'!$G$12,'Growth Factors'!$M$12)))</f>
        <v>2.7241294693957304E-2</v>
      </c>
      <c r="N752" s="24" t="str">
        <f>VLOOKUP(A752,'Part 50 Counties'!$A$2:$B$34,2)</f>
        <v>No</v>
      </c>
      <c r="O752" s="25">
        <f>(IF(N752="No",0,(IF(D752="CO2",0,(VLOOKUP(F752,'Rule Reductions'!$C$2:$E$75,2,FALSE))))))</f>
        <v>0</v>
      </c>
      <c r="P752" s="25">
        <f>(IF(N752="No",0,(IF(D752="CO2",0,(VLOOKUP(F752,'Rule Reductions'!$C$2:$E$75,3,FALSE))))))</f>
        <v>0</v>
      </c>
      <c r="Q752" s="22">
        <f t="shared" si="66"/>
        <v>10.600752581853733</v>
      </c>
      <c r="R752" s="22">
        <f t="shared" si="67"/>
        <v>11.163534570163815</v>
      </c>
      <c r="S752" s="22">
        <f t="shared" si="68"/>
        <v>9.6340966396079892</v>
      </c>
      <c r="T752" s="22">
        <f t="shared" si="69"/>
        <v>10.931255131825152</v>
      </c>
      <c r="U752" s="22">
        <f t="shared" si="70"/>
        <v>11.984912099171357</v>
      </c>
      <c r="V752" s="22">
        <f t="shared" si="71"/>
        <v>9.9943327939912123</v>
      </c>
    </row>
    <row r="753" spans="1:22" x14ac:dyDescent="0.25">
      <c r="A753" s="1" t="s">
        <v>48</v>
      </c>
      <c r="B753" s="1" t="s">
        <v>16</v>
      </c>
      <c r="C753" s="1" t="s">
        <v>11</v>
      </c>
      <c r="D753" s="1" t="s">
        <v>24</v>
      </c>
      <c r="E753" s="6">
        <v>2.2262235491339699</v>
      </c>
      <c r="F753" s="1" t="s">
        <v>11</v>
      </c>
      <c r="G753" s="1" t="s">
        <v>101</v>
      </c>
      <c r="H753" s="13">
        <f>IF(G753="Mix",'Growth Factors'!$N$7,(IF(G753="Oil",'Growth Factors'!$E$7,'Growth Factors'!$K$7)))</f>
        <v>8.9570562775409979E-2</v>
      </c>
      <c r="I753" s="23">
        <f>IF(G753="Mix",'Growth Factors'!$O$7,(IF(G753="Oil",'Growth Factors'!$F$7,'Growth Factors'!$L$7)))</f>
        <v>0.14741463403243865</v>
      </c>
      <c r="J753" s="23">
        <f>IF(G753="Mix",'Growth Factors'!$P$7,(IF(G753="Oil",'Growth Factors'!$G$7,'Growth Factors'!$M$7)))</f>
        <v>-9.7846340250338504E-3</v>
      </c>
      <c r="K753" s="23">
        <f>IF(G753="Mix",'Growth Factors'!$N$12,(IF(G753="Oil",'Growth Factors'!$E$12,'Growth Factors'!$K$12)))</f>
        <v>0.12354040091572198</v>
      </c>
      <c r="L753" s="23">
        <f>IF(G753="Mix",'Growth Factors'!$O$12,(IF(G753="Oil",'Growth Factors'!$F$12,'Growth Factors'!$L$12)))</f>
        <v>0.23183776999580308</v>
      </c>
      <c r="M753" s="23">
        <f>IF(G753="Mix",'Growth Factors'!$P$12,(IF(G753="Oil",'Growth Factors'!$G$12,'Growth Factors'!$M$12)))</f>
        <v>2.7241294693957304E-2</v>
      </c>
      <c r="N753" s="24" t="str">
        <f>VLOOKUP(A753,'Part 50 Counties'!$A$2:$B$34,2)</f>
        <v>No</v>
      </c>
      <c r="O753" s="25">
        <f>(IF(N753="No",0,(IF(D753="CO2",0,(VLOOKUP(F753,'Rule Reductions'!$C$2:$E$75,2,FALSE))))))</f>
        <v>0</v>
      </c>
      <c r="P753" s="25">
        <f>(IF(N753="No",0,(IF(D753="CO2",0,(VLOOKUP(F753,'Rule Reductions'!$C$2:$E$75,3,FALSE))))))</f>
        <v>0</v>
      </c>
      <c r="Q753" s="22">
        <f t="shared" si="66"/>
        <v>2.42562764529377</v>
      </c>
      <c r="R753" s="22">
        <f t="shared" si="67"/>
        <v>2.5544014789039511</v>
      </c>
      <c r="S753" s="22">
        <f t="shared" si="68"/>
        <v>2.2044407664477821</v>
      </c>
      <c r="T753" s="22">
        <f t="shared" si="69"/>
        <v>2.5012520989220017</v>
      </c>
      <c r="U753" s="22">
        <f t="shared" si="70"/>
        <v>2.7423462522773319</v>
      </c>
      <c r="V753" s="22">
        <f t="shared" si="71"/>
        <v>2.286868760890556</v>
      </c>
    </row>
    <row r="754" spans="1:22" x14ac:dyDescent="0.25">
      <c r="A754" s="1" t="s">
        <v>48</v>
      </c>
      <c r="B754" s="1" t="s">
        <v>35</v>
      </c>
      <c r="C754" s="1" t="s">
        <v>11</v>
      </c>
      <c r="D754" s="1" t="s">
        <v>23</v>
      </c>
      <c r="E754" s="6">
        <v>4.9873108896648102</v>
      </c>
      <c r="F754" s="1" t="s">
        <v>11</v>
      </c>
      <c r="G754" s="1" t="s">
        <v>101</v>
      </c>
      <c r="H754" s="13">
        <f>IF(G754="Mix",'Growth Factors'!$N$7,(IF(G754="Oil",'Growth Factors'!$E$7,'Growth Factors'!$K$7)))</f>
        <v>8.9570562775409979E-2</v>
      </c>
      <c r="I754" s="23">
        <f>IF(G754="Mix",'Growth Factors'!$O$7,(IF(G754="Oil",'Growth Factors'!$F$7,'Growth Factors'!$L$7)))</f>
        <v>0.14741463403243865</v>
      </c>
      <c r="J754" s="23">
        <f>IF(G754="Mix",'Growth Factors'!$P$7,(IF(G754="Oil",'Growth Factors'!$G$7,'Growth Factors'!$M$7)))</f>
        <v>-9.7846340250338504E-3</v>
      </c>
      <c r="K754" s="23">
        <f>IF(G754="Mix",'Growth Factors'!$N$12,(IF(G754="Oil",'Growth Factors'!$E$12,'Growth Factors'!$K$12)))</f>
        <v>0.12354040091572198</v>
      </c>
      <c r="L754" s="23">
        <f>IF(G754="Mix",'Growth Factors'!$O$12,(IF(G754="Oil",'Growth Factors'!$F$12,'Growth Factors'!$L$12)))</f>
        <v>0.23183776999580308</v>
      </c>
      <c r="M754" s="23">
        <f>IF(G754="Mix",'Growth Factors'!$P$12,(IF(G754="Oil",'Growth Factors'!$G$12,'Growth Factors'!$M$12)))</f>
        <v>2.7241294693957304E-2</v>
      </c>
      <c r="N754" s="24" t="str">
        <f>VLOOKUP(A754,'Part 50 Counties'!$A$2:$B$34,2)</f>
        <v>No</v>
      </c>
      <c r="O754" s="25">
        <f>(IF(N754="No",0,(IF(D754="CO2",0,(VLOOKUP(F754,'Rule Reductions'!$C$2:$E$75,2,FALSE))))))</f>
        <v>0</v>
      </c>
      <c r="P754" s="25">
        <f>(IF(N754="No",0,(IF(D754="CO2",0,(VLOOKUP(F754,'Rule Reductions'!$C$2:$E$75,3,FALSE))))))</f>
        <v>0</v>
      </c>
      <c r="Q754" s="22">
        <f t="shared" si="66"/>
        <v>5.4340271327880174</v>
      </c>
      <c r="R754" s="22">
        <f t="shared" si="67"/>
        <v>5.722513499270744</v>
      </c>
      <c r="S754" s="22">
        <f t="shared" si="68"/>
        <v>4.9385118778403738</v>
      </c>
      <c r="T754" s="22">
        <f t="shared" si="69"/>
        <v>5.6034452764653464</v>
      </c>
      <c r="U754" s="22">
        <f t="shared" si="70"/>
        <v>6.1435579246004854</v>
      </c>
      <c r="V754" s="22">
        <f t="shared" si="71"/>
        <v>5.1231716953405515</v>
      </c>
    </row>
    <row r="755" spans="1:22" x14ac:dyDescent="0.25">
      <c r="A755" s="1" t="s">
        <v>48</v>
      </c>
      <c r="B755" s="1" t="s">
        <v>35</v>
      </c>
      <c r="C755" s="1" t="s">
        <v>11</v>
      </c>
      <c r="D755" s="1" t="s">
        <v>24</v>
      </c>
      <c r="E755" s="4">
        <v>0.137265437330224</v>
      </c>
      <c r="F755" s="1" t="s">
        <v>11</v>
      </c>
      <c r="G755" s="1" t="s">
        <v>101</v>
      </c>
      <c r="H755" s="13">
        <f>IF(G755="Mix",'Growth Factors'!$N$7,(IF(G755="Oil",'Growth Factors'!$E$7,'Growth Factors'!$K$7)))</f>
        <v>8.9570562775409979E-2</v>
      </c>
      <c r="I755" s="23">
        <f>IF(G755="Mix",'Growth Factors'!$O$7,(IF(G755="Oil",'Growth Factors'!$F$7,'Growth Factors'!$L$7)))</f>
        <v>0.14741463403243865</v>
      </c>
      <c r="J755" s="23">
        <f>IF(G755="Mix",'Growth Factors'!$P$7,(IF(G755="Oil",'Growth Factors'!$G$7,'Growth Factors'!$M$7)))</f>
        <v>-9.7846340250338504E-3</v>
      </c>
      <c r="K755" s="23">
        <f>IF(G755="Mix",'Growth Factors'!$N$12,(IF(G755="Oil",'Growth Factors'!$E$12,'Growth Factors'!$K$12)))</f>
        <v>0.12354040091572198</v>
      </c>
      <c r="L755" s="23">
        <f>IF(G755="Mix",'Growth Factors'!$O$12,(IF(G755="Oil",'Growth Factors'!$F$12,'Growth Factors'!$L$12)))</f>
        <v>0.23183776999580308</v>
      </c>
      <c r="M755" s="23">
        <f>IF(G755="Mix",'Growth Factors'!$P$12,(IF(G755="Oil",'Growth Factors'!$G$12,'Growth Factors'!$M$12)))</f>
        <v>2.7241294693957304E-2</v>
      </c>
      <c r="N755" s="24" t="str">
        <f>VLOOKUP(A755,'Part 50 Counties'!$A$2:$B$34,2)</f>
        <v>No</v>
      </c>
      <c r="O755" s="25">
        <f>(IF(N755="No",0,(IF(D755="CO2",0,(VLOOKUP(F755,'Rule Reductions'!$C$2:$E$75,2,FALSE))))))</f>
        <v>0</v>
      </c>
      <c r="P755" s="25">
        <f>(IF(N755="No",0,(IF(D755="CO2",0,(VLOOKUP(F755,'Rule Reductions'!$C$2:$E$75,3,FALSE))))))</f>
        <v>0</v>
      </c>
      <c r="Q755" s="22">
        <f t="shared" si="66"/>
        <v>0.14956037980150494</v>
      </c>
      <c r="R755" s="22">
        <f t="shared" si="67"/>
        <v>0.15750037153956162</v>
      </c>
      <c r="S755" s="22">
        <f t="shared" si="68"/>
        <v>0.13592234526166155</v>
      </c>
      <c r="T755" s="22">
        <f t="shared" si="69"/>
        <v>0.15422326448987178</v>
      </c>
      <c r="U755" s="22">
        <f t="shared" si="70"/>
        <v>0.16908875021836181</v>
      </c>
      <c r="V755" s="22">
        <f t="shared" si="71"/>
        <v>0.14100472555983157</v>
      </c>
    </row>
    <row r="756" spans="1:22" x14ac:dyDescent="0.25">
      <c r="A756" s="1" t="s">
        <v>56</v>
      </c>
      <c r="B756" s="1" t="s">
        <v>35</v>
      </c>
      <c r="C756" s="1" t="s">
        <v>11</v>
      </c>
      <c r="D756" s="1" t="s">
        <v>23</v>
      </c>
      <c r="E756" s="4">
        <v>0.67059890862825899</v>
      </c>
      <c r="F756" s="1" t="s">
        <v>11</v>
      </c>
      <c r="G756" s="1" t="s">
        <v>101</v>
      </c>
      <c r="H756" s="13">
        <f>IF(G756="Mix",'Growth Factors'!$N$7,(IF(G756="Oil",'Growth Factors'!$E$7,'Growth Factors'!$K$7)))</f>
        <v>8.9570562775409979E-2</v>
      </c>
      <c r="I756" s="23">
        <f>IF(G756="Mix",'Growth Factors'!$O$7,(IF(G756="Oil",'Growth Factors'!$F$7,'Growth Factors'!$L$7)))</f>
        <v>0.14741463403243865</v>
      </c>
      <c r="J756" s="23">
        <f>IF(G756="Mix",'Growth Factors'!$P$7,(IF(G756="Oil",'Growth Factors'!$G$7,'Growth Factors'!$M$7)))</f>
        <v>-9.7846340250338504E-3</v>
      </c>
      <c r="K756" s="23">
        <f>IF(G756="Mix",'Growth Factors'!$N$12,(IF(G756="Oil",'Growth Factors'!$E$12,'Growth Factors'!$K$12)))</f>
        <v>0.12354040091572198</v>
      </c>
      <c r="L756" s="23">
        <f>IF(G756="Mix",'Growth Factors'!$O$12,(IF(G756="Oil",'Growth Factors'!$F$12,'Growth Factors'!$L$12)))</f>
        <v>0.23183776999580308</v>
      </c>
      <c r="M756" s="23">
        <f>IF(G756="Mix",'Growth Factors'!$P$12,(IF(G756="Oil",'Growth Factors'!$G$12,'Growth Factors'!$M$12)))</f>
        <v>2.7241294693957304E-2</v>
      </c>
      <c r="N756" s="24" t="str">
        <f>VLOOKUP(A756,'Part 50 Counties'!$A$2:$B$34,2)</f>
        <v>No</v>
      </c>
      <c r="O756" s="25">
        <f>(IF(N756="No",0,(IF(D756="CO2",0,(VLOOKUP(F756,'Rule Reductions'!$C$2:$E$75,2,FALSE))))))</f>
        <v>0</v>
      </c>
      <c r="P756" s="25">
        <f>(IF(N756="No",0,(IF(D756="CO2",0,(VLOOKUP(F756,'Rule Reductions'!$C$2:$E$75,3,FALSE))))))</f>
        <v>0</v>
      </c>
      <c r="Q756" s="22">
        <f t="shared" si="66"/>
        <v>0.73066483027066786</v>
      </c>
      <c r="R756" s="22">
        <f t="shared" si="67"/>
        <v>0.76945500132624656</v>
      </c>
      <c r="S756" s="22">
        <f t="shared" si="68"/>
        <v>0.66403734372974443</v>
      </c>
      <c r="T756" s="22">
        <f t="shared" si="69"/>
        <v>0.75344496665383964</v>
      </c>
      <c r="U756" s="22">
        <f t="shared" si="70"/>
        <v>0.82606906416625392</v>
      </c>
      <c r="V756" s="22">
        <f t="shared" si="71"/>
        <v>0.6888668911196475</v>
      </c>
    </row>
    <row r="757" spans="1:22" x14ac:dyDescent="0.25">
      <c r="A757" s="1" t="s">
        <v>56</v>
      </c>
      <c r="B757" s="1" t="s">
        <v>35</v>
      </c>
      <c r="C757" s="1" t="s">
        <v>11</v>
      </c>
      <c r="D757" s="1" t="s">
        <v>24</v>
      </c>
      <c r="E757" s="7">
        <v>1.8456850696190599E-2</v>
      </c>
      <c r="F757" s="1" t="s">
        <v>11</v>
      </c>
      <c r="G757" s="1" t="s">
        <v>101</v>
      </c>
      <c r="H757" s="13">
        <f>IF(G757="Mix",'Growth Factors'!$N$7,(IF(G757="Oil",'Growth Factors'!$E$7,'Growth Factors'!$K$7)))</f>
        <v>8.9570562775409979E-2</v>
      </c>
      <c r="I757" s="23">
        <f>IF(G757="Mix",'Growth Factors'!$O$7,(IF(G757="Oil",'Growth Factors'!$F$7,'Growth Factors'!$L$7)))</f>
        <v>0.14741463403243865</v>
      </c>
      <c r="J757" s="23">
        <f>IF(G757="Mix",'Growth Factors'!$P$7,(IF(G757="Oil",'Growth Factors'!$G$7,'Growth Factors'!$M$7)))</f>
        <v>-9.7846340250338504E-3</v>
      </c>
      <c r="K757" s="23">
        <f>IF(G757="Mix",'Growth Factors'!$N$12,(IF(G757="Oil",'Growth Factors'!$E$12,'Growth Factors'!$K$12)))</f>
        <v>0.12354040091572198</v>
      </c>
      <c r="L757" s="23">
        <f>IF(G757="Mix",'Growth Factors'!$O$12,(IF(G757="Oil",'Growth Factors'!$F$12,'Growth Factors'!$L$12)))</f>
        <v>0.23183776999580308</v>
      </c>
      <c r="M757" s="23">
        <f>IF(G757="Mix",'Growth Factors'!$P$12,(IF(G757="Oil",'Growth Factors'!$G$12,'Growth Factors'!$M$12)))</f>
        <v>2.7241294693957304E-2</v>
      </c>
      <c r="N757" s="24" t="str">
        <f>VLOOKUP(A757,'Part 50 Counties'!$A$2:$B$34,2)</f>
        <v>No</v>
      </c>
      <c r="O757" s="25">
        <f>(IF(N757="No",0,(IF(D757="CO2",0,(VLOOKUP(F757,'Rule Reductions'!$C$2:$E$75,2,FALSE))))))</f>
        <v>0</v>
      </c>
      <c r="P757" s="25">
        <f>(IF(N757="No",0,(IF(D757="CO2",0,(VLOOKUP(F757,'Rule Reductions'!$C$2:$E$75,3,FALSE))))))</f>
        <v>0</v>
      </c>
      <c r="Q757" s="22">
        <f t="shared" si="66"/>
        <v>2.0110041200110108E-2</v>
      </c>
      <c r="R757" s="22">
        <f t="shared" si="67"/>
        <v>2.1177660586960897E-2</v>
      </c>
      <c r="S757" s="22">
        <f t="shared" si="68"/>
        <v>1.8276257166873682E-2</v>
      </c>
      <c r="T757" s="22">
        <f t="shared" si="69"/>
        <v>2.0737017430839607E-2</v>
      </c>
      <c r="U757" s="22">
        <f t="shared" si="70"/>
        <v>2.2735845802740913E-2</v>
      </c>
      <c r="V757" s="22">
        <f t="shared" si="71"/>
        <v>1.8959639205127898E-2</v>
      </c>
    </row>
    <row r="758" spans="1:22" x14ac:dyDescent="0.25">
      <c r="A758" s="1" t="s">
        <v>59</v>
      </c>
      <c r="B758" s="1" t="s">
        <v>35</v>
      </c>
      <c r="C758" s="1" t="s">
        <v>11</v>
      </c>
      <c r="D758" s="1" t="s">
        <v>23</v>
      </c>
      <c r="E758" s="4">
        <v>0.83915347920554095</v>
      </c>
      <c r="F758" s="1" t="s">
        <v>11</v>
      </c>
      <c r="G758" s="1" t="s">
        <v>101</v>
      </c>
      <c r="H758" s="13">
        <f>IF(G758="Mix",'Growth Factors'!$N$7,(IF(G758="Oil",'Growth Factors'!$E$7,'Growth Factors'!$K$7)))</f>
        <v>8.9570562775409979E-2</v>
      </c>
      <c r="I758" s="23">
        <f>IF(G758="Mix",'Growth Factors'!$O$7,(IF(G758="Oil",'Growth Factors'!$F$7,'Growth Factors'!$L$7)))</f>
        <v>0.14741463403243865</v>
      </c>
      <c r="J758" s="23">
        <f>IF(G758="Mix",'Growth Factors'!$P$7,(IF(G758="Oil",'Growth Factors'!$G$7,'Growth Factors'!$M$7)))</f>
        <v>-9.7846340250338504E-3</v>
      </c>
      <c r="K758" s="23">
        <f>IF(G758="Mix",'Growth Factors'!$N$12,(IF(G758="Oil",'Growth Factors'!$E$12,'Growth Factors'!$K$12)))</f>
        <v>0.12354040091572198</v>
      </c>
      <c r="L758" s="23">
        <f>IF(G758="Mix",'Growth Factors'!$O$12,(IF(G758="Oil",'Growth Factors'!$F$12,'Growth Factors'!$L$12)))</f>
        <v>0.23183776999580308</v>
      </c>
      <c r="M758" s="23">
        <f>IF(G758="Mix",'Growth Factors'!$P$12,(IF(G758="Oil",'Growth Factors'!$G$12,'Growth Factors'!$M$12)))</f>
        <v>2.7241294693957304E-2</v>
      </c>
      <c r="N758" s="24" t="str">
        <f>VLOOKUP(A758,'Part 50 Counties'!$A$2:$B$34,2)</f>
        <v>No</v>
      </c>
      <c r="O758" s="25">
        <f>(IF(N758="No",0,(IF(D758="CO2",0,(VLOOKUP(F758,'Rule Reductions'!$C$2:$E$75,2,FALSE))))))</f>
        <v>0</v>
      </c>
      <c r="P758" s="25">
        <f>(IF(N758="No",0,(IF(D758="CO2",0,(VLOOKUP(F758,'Rule Reductions'!$C$2:$E$75,3,FALSE))))))</f>
        <v>0</v>
      </c>
      <c r="Q758" s="22">
        <f t="shared" si="66"/>
        <v>0.91431692859292457</v>
      </c>
      <c r="R758" s="22">
        <f t="shared" si="67"/>
        <v>0.96285698223967342</v>
      </c>
      <c r="S758" s="22">
        <f t="shared" si="68"/>
        <v>0.83094266952068085</v>
      </c>
      <c r="T758" s="22">
        <f t="shared" si="69"/>
        <v>0.9428228364564164</v>
      </c>
      <c r="U758" s="22">
        <f t="shared" si="70"/>
        <v>1.0337009505087731</v>
      </c>
      <c r="V758" s="22">
        <f t="shared" si="71"/>
        <v>0.86201310642603868</v>
      </c>
    </row>
    <row r="759" spans="1:22" x14ac:dyDescent="0.25">
      <c r="A759" s="1" t="s">
        <v>59</v>
      </c>
      <c r="B759" s="1" t="s">
        <v>35</v>
      </c>
      <c r="C759" s="1" t="s">
        <v>11</v>
      </c>
      <c r="D759" s="1" t="s">
        <v>24</v>
      </c>
      <c r="E759" s="7">
        <v>2.3095967317583701E-2</v>
      </c>
      <c r="F759" s="1" t="s">
        <v>11</v>
      </c>
      <c r="G759" s="1" t="s">
        <v>101</v>
      </c>
      <c r="H759" s="13">
        <f>IF(G759="Mix",'Growth Factors'!$N$7,(IF(G759="Oil",'Growth Factors'!$E$7,'Growth Factors'!$K$7)))</f>
        <v>8.9570562775409979E-2</v>
      </c>
      <c r="I759" s="23">
        <f>IF(G759="Mix",'Growth Factors'!$O$7,(IF(G759="Oil",'Growth Factors'!$F$7,'Growth Factors'!$L$7)))</f>
        <v>0.14741463403243865</v>
      </c>
      <c r="J759" s="23">
        <f>IF(G759="Mix",'Growth Factors'!$P$7,(IF(G759="Oil",'Growth Factors'!$G$7,'Growth Factors'!$M$7)))</f>
        <v>-9.7846340250338504E-3</v>
      </c>
      <c r="K759" s="23">
        <f>IF(G759="Mix",'Growth Factors'!$N$12,(IF(G759="Oil",'Growth Factors'!$E$12,'Growth Factors'!$K$12)))</f>
        <v>0.12354040091572198</v>
      </c>
      <c r="L759" s="23">
        <f>IF(G759="Mix",'Growth Factors'!$O$12,(IF(G759="Oil",'Growth Factors'!$F$12,'Growth Factors'!$L$12)))</f>
        <v>0.23183776999580308</v>
      </c>
      <c r="M759" s="23">
        <f>IF(G759="Mix",'Growth Factors'!$P$12,(IF(G759="Oil",'Growth Factors'!$G$12,'Growth Factors'!$M$12)))</f>
        <v>2.7241294693957304E-2</v>
      </c>
      <c r="N759" s="24" t="str">
        <f>VLOOKUP(A759,'Part 50 Counties'!$A$2:$B$34,2)</f>
        <v>No</v>
      </c>
      <c r="O759" s="25">
        <f>(IF(N759="No",0,(IF(D759="CO2",0,(VLOOKUP(F759,'Rule Reductions'!$C$2:$E$75,2,FALSE))))))</f>
        <v>0</v>
      </c>
      <c r="P759" s="25">
        <f>(IF(N759="No",0,(IF(D759="CO2",0,(VLOOKUP(F759,'Rule Reductions'!$C$2:$E$75,3,FALSE))))))</f>
        <v>0</v>
      </c>
      <c r="Q759" s="22">
        <f t="shared" si="66"/>
        <v>2.5164686108062148E-2</v>
      </c>
      <c r="R759" s="22">
        <f t="shared" si="67"/>
        <v>2.6500650887330467E-2</v>
      </c>
      <c r="S759" s="22">
        <f t="shared" si="68"/>
        <v>2.2869981729927002E-2</v>
      </c>
      <c r="T759" s="22">
        <f t="shared" si="69"/>
        <v>2.5949252379534403E-2</v>
      </c>
      <c r="U759" s="22">
        <f t="shared" si="70"/>
        <v>2.8450484876388259E-2</v>
      </c>
      <c r="V759" s="22">
        <f t="shared" si="71"/>
        <v>2.3725131369524005E-2</v>
      </c>
    </row>
    <row r="760" spans="1:22" x14ac:dyDescent="0.25">
      <c r="A760" s="1" t="s">
        <v>55</v>
      </c>
      <c r="B760" s="1" t="s">
        <v>35</v>
      </c>
      <c r="C760" s="1" t="s">
        <v>11</v>
      </c>
      <c r="D760" s="1" t="s">
        <v>23</v>
      </c>
      <c r="E760" s="7">
        <v>2.3576667809023798E-2</v>
      </c>
      <c r="F760" s="1" t="s">
        <v>11</v>
      </c>
      <c r="G760" s="1" t="s">
        <v>101</v>
      </c>
      <c r="H760" s="13">
        <f>IF(G760="Mix",'Growth Factors'!$N$7,(IF(G760="Oil",'Growth Factors'!$E$7,'Growth Factors'!$K$7)))</f>
        <v>8.9570562775409979E-2</v>
      </c>
      <c r="I760" s="23">
        <f>IF(G760="Mix",'Growth Factors'!$O$7,(IF(G760="Oil",'Growth Factors'!$F$7,'Growth Factors'!$L$7)))</f>
        <v>0.14741463403243865</v>
      </c>
      <c r="J760" s="23">
        <f>IF(G760="Mix",'Growth Factors'!$P$7,(IF(G760="Oil",'Growth Factors'!$G$7,'Growth Factors'!$M$7)))</f>
        <v>-9.7846340250338504E-3</v>
      </c>
      <c r="K760" s="23">
        <f>IF(G760="Mix",'Growth Factors'!$N$12,(IF(G760="Oil",'Growth Factors'!$E$12,'Growth Factors'!$K$12)))</f>
        <v>0.12354040091572198</v>
      </c>
      <c r="L760" s="23">
        <f>IF(G760="Mix",'Growth Factors'!$O$12,(IF(G760="Oil",'Growth Factors'!$F$12,'Growth Factors'!$L$12)))</f>
        <v>0.23183776999580308</v>
      </c>
      <c r="M760" s="23">
        <f>IF(G760="Mix",'Growth Factors'!$P$12,(IF(G760="Oil",'Growth Factors'!$G$12,'Growth Factors'!$M$12)))</f>
        <v>2.7241294693957304E-2</v>
      </c>
      <c r="N760" s="24" t="str">
        <f>VLOOKUP(A760,'Part 50 Counties'!$A$2:$B$34,2)</f>
        <v>No</v>
      </c>
      <c r="O760" s="25">
        <f>(IF(N760="No",0,(IF(D760="CO2",0,(VLOOKUP(F760,'Rule Reductions'!$C$2:$E$75,2,FALSE))))))</f>
        <v>0</v>
      </c>
      <c r="P760" s="25">
        <f>(IF(N760="No",0,(IF(D760="CO2",0,(VLOOKUP(F760,'Rule Reductions'!$C$2:$E$75,3,FALSE))))))</f>
        <v>0</v>
      </c>
      <c r="Q760" s="22">
        <f t="shared" si="66"/>
        <v>2.5688443213046953E-2</v>
      </c>
      <c r="R760" s="22">
        <f t="shared" si="67"/>
        <v>2.7052213665795421E-2</v>
      </c>
      <c r="S760" s="22">
        <f t="shared" si="68"/>
        <v>2.3345978742982703E-2</v>
      </c>
      <c r="T760" s="22">
        <f t="shared" si="69"/>
        <v>2.6489338802407395E-2</v>
      </c>
      <c r="U760" s="22">
        <f t="shared" si="70"/>
        <v>2.9042629897799713E-2</v>
      </c>
      <c r="V760" s="22">
        <f t="shared" si="71"/>
        <v>2.4218926764710953E-2</v>
      </c>
    </row>
    <row r="761" spans="1:22" x14ac:dyDescent="0.25">
      <c r="A761" s="1" t="s">
        <v>55</v>
      </c>
      <c r="B761" s="1" t="s">
        <v>35</v>
      </c>
      <c r="C761" s="1" t="s">
        <v>11</v>
      </c>
      <c r="D761" s="1" t="s">
        <v>24</v>
      </c>
      <c r="E761" s="8">
        <v>6.4889911400982901E-4</v>
      </c>
      <c r="F761" s="1" t="s">
        <v>11</v>
      </c>
      <c r="G761" s="1" t="s">
        <v>101</v>
      </c>
      <c r="H761" s="13">
        <f>IF(G761="Mix",'Growth Factors'!$N$7,(IF(G761="Oil",'Growth Factors'!$E$7,'Growth Factors'!$K$7)))</f>
        <v>8.9570562775409979E-2</v>
      </c>
      <c r="I761" s="23">
        <f>IF(G761="Mix",'Growth Factors'!$O$7,(IF(G761="Oil",'Growth Factors'!$F$7,'Growth Factors'!$L$7)))</f>
        <v>0.14741463403243865</v>
      </c>
      <c r="J761" s="23">
        <f>IF(G761="Mix",'Growth Factors'!$P$7,(IF(G761="Oil",'Growth Factors'!$G$7,'Growth Factors'!$M$7)))</f>
        <v>-9.7846340250338504E-3</v>
      </c>
      <c r="K761" s="23">
        <f>IF(G761="Mix",'Growth Factors'!$N$12,(IF(G761="Oil",'Growth Factors'!$E$12,'Growth Factors'!$K$12)))</f>
        <v>0.12354040091572198</v>
      </c>
      <c r="L761" s="23">
        <f>IF(G761="Mix",'Growth Factors'!$O$12,(IF(G761="Oil",'Growth Factors'!$F$12,'Growth Factors'!$L$12)))</f>
        <v>0.23183776999580308</v>
      </c>
      <c r="M761" s="23">
        <f>IF(G761="Mix",'Growth Factors'!$P$12,(IF(G761="Oil",'Growth Factors'!$G$12,'Growth Factors'!$M$12)))</f>
        <v>2.7241294693957304E-2</v>
      </c>
      <c r="N761" s="24" t="str">
        <f>VLOOKUP(A761,'Part 50 Counties'!$A$2:$B$34,2)</f>
        <v>No</v>
      </c>
      <c r="O761" s="25">
        <f>(IF(N761="No",0,(IF(D761="CO2",0,(VLOOKUP(F761,'Rule Reductions'!$C$2:$E$75,2,FALSE))))))</f>
        <v>0</v>
      </c>
      <c r="P761" s="25">
        <f>(IF(N761="No",0,(IF(D761="CO2",0,(VLOOKUP(F761,'Rule Reductions'!$C$2:$E$75,3,FALSE))))))</f>
        <v>0</v>
      </c>
      <c r="Q761" s="22">
        <f t="shared" si="66"/>
        <v>7.0702137283615437E-4</v>
      </c>
      <c r="R761" s="22">
        <f t="shared" si="67"/>
        <v>7.4455633942556172E-4</v>
      </c>
      <c r="S761" s="22">
        <f t="shared" si="68"/>
        <v>6.4254987366007415E-4</v>
      </c>
      <c r="T761" s="22">
        <f t="shared" si="69"/>
        <v>7.2906437070845999E-4</v>
      </c>
      <c r="U761" s="22">
        <f t="shared" si="70"/>
        <v>7.9933843755412024E-4</v>
      </c>
      <c r="V761" s="22">
        <f t="shared" si="71"/>
        <v>6.6657596600121856E-4</v>
      </c>
    </row>
    <row r="762" spans="1:22" x14ac:dyDescent="0.25">
      <c r="A762" s="1" t="s">
        <v>42</v>
      </c>
      <c r="B762" s="1" t="s">
        <v>16</v>
      </c>
      <c r="C762" s="1" t="s">
        <v>11</v>
      </c>
      <c r="D762" s="1" t="s">
        <v>23</v>
      </c>
      <c r="E762" s="2">
        <v>337.44556868373201</v>
      </c>
      <c r="F762" s="1" t="s">
        <v>11</v>
      </c>
      <c r="G762" s="1" t="s">
        <v>101</v>
      </c>
      <c r="H762" s="13">
        <f>IF(G762="Mix",'Growth Factors'!$N$7,(IF(G762="Oil",'Growth Factors'!$E$7,'Growth Factors'!$K$7)))</f>
        <v>8.9570562775409979E-2</v>
      </c>
      <c r="I762" s="23">
        <f>IF(G762="Mix",'Growth Factors'!$O$7,(IF(G762="Oil",'Growth Factors'!$F$7,'Growth Factors'!$L$7)))</f>
        <v>0.14741463403243865</v>
      </c>
      <c r="J762" s="23">
        <f>IF(G762="Mix",'Growth Factors'!$P$7,(IF(G762="Oil",'Growth Factors'!$G$7,'Growth Factors'!$M$7)))</f>
        <v>-9.7846340250338504E-3</v>
      </c>
      <c r="K762" s="23">
        <f>IF(G762="Mix",'Growth Factors'!$N$12,(IF(G762="Oil",'Growth Factors'!$E$12,'Growth Factors'!$K$12)))</f>
        <v>0.12354040091572198</v>
      </c>
      <c r="L762" s="23">
        <f>IF(G762="Mix",'Growth Factors'!$O$12,(IF(G762="Oil",'Growth Factors'!$F$12,'Growth Factors'!$L$12)))</f>
        <v>0.23183776999580308</v>
      </c>
      <c r="M762" s="23">
        <f>IF(G762="Mix",'Growth Factors'!$P$12,(IF(G762="Oil",'Growth Factors'!$G$12,'Growth Factors'!$M$12)))</f>
        <v>2.7241294693957304E-2</v>
      </c>
      <c r="N762" s="24" t="str">
        <f>VLOOKUP(A762,'Part 50 Counties'!$A$2:$B$34,2)</f>
        <v>Yes</v>
      </c>
      <c r="O762" s="25">
        <f>(IF(N762="No",0,(IF(D762="CO2",0,(VLOOKUP(F762,'Rule Reductions'!$C$2:$E$75,2,FALSE))))))</f>
        <v>0.75119553240227843</v>
      </c>
      <c r="P762" s="25">
        <f>(IF(N762="No",0,(IF(D762="CO2",0,(VLOOKUP(F762,'Rule Reductions'!$C$2:$E$75,3,FALSE))))))</f>
        <v>0.75119553240227843</v>
      </c>
      <c r="Q762" s="22">
        <f t="shared" si="66"/>
        <v>91.478127239429895</v>
      </c>
      <c r="R762" s="22">
        <f t="shared" si="67"/>
        <v>96.334597752930563</v>
      </c>
      <c r="S762" s="22">
        <f t="shared" si="68"/>
        <v>83.136467097971888</v>
      </c>
      <c r="T762" s="22">
        <f t="shared" si="69"/>
        <v>94.330165723093316</v>
      </c>
      <c r="U762" s="22">
        <f t="shared" si="70"/>
        <v>103.42259245236176</v>
      </c>
      <c r="V762" s="22">
        <f t="shared" si="71"/>
        <v>86.245088727658953</v>
      </c>
    </row>
    <row r="763" spans="1:22" x14ac:dyDescent="0.25">
      <c r="A763" s="1" t="s">
        <v>42</v>
      </c>
      <c r="B763" s="1" t="s">
        <v>16</v>
      </c>
      <c r="C763" s="1" t="s">
        <v>11</v>
      </c>
      <c r="D763" s="1" t="s">
        <v>24</v>
      </c>
      <c r="E763" s="2">
        <v>71.205310812218997</v>
      </c>
      <c r="F763" s="1" t="s">
        <v>11</v>
      </c>
      <c r="G763" s="1" t="s">
        <v>101</v>
      </c>
      <c r="H763" s="13">
        <f>IF(G763="Mix",'Growth Factors'!$N$7,(IF(G763="Oil",'Growth Factors'!$E$7,'Growth Factors'!$K$7)))</f>
        <v>8.9570562775409979E-2</v>
      </c>
      <c r="I763" s="23">
        <f>IF(G763="Mix",'Growth Factors'!$O$7,(IF(G763="Oil",'Growth Factors'!$F$7,'Growth Factors'!$L$7)))</f>
        <v>0.14741463403243865</v>
      </c>
      <c r="J763" s="23">
        <f>IF(G763="Mix",'Growth Factors'!$P$7,(IF(G763="Oil",'Growth Factors'!$G$7,'Growth Factors'!$M$7)))</f>
        <v>-9.7846340250338504E-3</v>
      </c>
      <c r="K763" s="23">
        <f>IF(G763="Mix",'Growth Factors'!$N$12,(IF(G763="Oil",'Growth Factors'!$E$12,'Growth Factors'!$K$12)))</f>
        <v>0.12354040091572198</v>
      </c>
      <c r="L763" s="23">
        <f>IF(G763="Mix",'Growth Factors'!$O$12,(IF(G763="Oil",'Growth Factors'!$F$12,'Growth Factors'!$L$12)))</f>
        <v>0.23183776999580308</v>
      </c>
      <c r="M763" s="23">
        <f>IF(G763="Mix",'Growth Factors'!$P$12,(IF(G763="Oil",'Growth Factors'!$G$12,'Growth Factors'!$M$12)))</f>
        <v>2.7241294693957304E-2</v>
      </c>
      <c r="N763" s="24" t="str">
        <f>VLOOKUP(A763,'Part 50 Counties'!$A$2:$B$34,2)</f>
        <v>Yes</v>
      </c>
      <c r="O763" s="25">
        <f>(IF(N763="No",0,(IF(D763="CO2",0,(VLOOKUP(F763,'Rule Reductions'!$C$2:$E$75,2,FALSE))))))</f>
        <v>0</v>
      </c>
      <c r="P763" s="25">
        <f>(IF(N763="No",0,(IF(D763="CO2",0,(VLOOKUP(F763,'Rule Reductions'!$C$2:$E$75,3,FALSE))))))</f>
        <v>0</v>
      </c>
      <c r="Q763" s="22">
        <f t="shared" si="66"/>
        <v>77.58321057426744</v>
      </c>
      <c r="R763" s="22">
        <f t="shared" si="67"/>
        <v>81.702015646768317</v>
      </c>
      <c r="S763" s="22">
        <f t="shared" si="68"/>
        <v>70.508592905282654</v>
      </c>
      <c r="T763" s="22">
        <f t="shared" si="69"/>
        <v>80.002043457289119</v>
      </c>
      <c r="U763" s="22">
        <f t="shared" si="70"/>
        <v>87.713391282781899</v>
      </c>
      <c r="V763" s="22">
        <f t="shared" si="71"/>
        <v>73.145035667829475</v>
      </c>
    </row>
    <row r="764" spans="1:22" x14ac:dyDescent="0.25">
      <c r="A764" s="1" t="s">
        <v>42</v>
      </c>
      <c r="B764" s="1" t="s">
        <v>35</v>
      </c>
      <c r="C764" s="1" t="s">
        <v>11</v>
      </c>
      <c r="D764" s="1" t="s">
        <v>23</v>
      </c>
      <c r="E764" s="6">
        <v>1.3205301787610899</v>
      </c>
      <c r="F764" s="1" t="s">
        <v>11</v>
      </c>
      <c r="G764" s="1" t="s">
        <v>101</v>
      </c>
      <c r="H764" s="13">
        <f>IF(G764="Mix",'Growth Factors'!$N$7,(IF(G764="Oil",'Growth Factors'!$E$7,'Growth Factors'!$K$7)))</f>
        <v>8.9570562775409979E-2</v>
      </c>
      <c r="I764" s="23">
        <f>IF(G764="Mix",'Growth Factors'!$O$7,(IF(G764="Oil",'Growth Factors'!$F$7,'Growth Factors'!$L$7)))</f>
        <v>0.14741463403243865</v>
      </c>
      <c r="J764" s="23">
        <f>IF(G764="Mix",'Growth Factors'!$P$7,(IF(G764="Oil",'Growth Factors'!$G$7,'Growth Factors'!$M$7)))</f>
        <v>-9.7846340250338504E-3</v>
      </c>
      <c r="K764" s="23">
        <f>IF(G764="Mix",'Growth Factors'!$N$12,(IF(G764="Oil",'Growth Factors'!$E$12,'Growth Factors'!$K$12)))</f>
        <v>0.12354040091572198</v>
      </c>
      <c r="L764" s="23">
        <f>IF(G764="Mix",'Growth Factors'!$O$12,(IF(G764="Oil",'Growth Factors'!$F$12,'Growth Factors'!$L$12)))</f>
        <v>0.23183776999580308</v>
      </c>
      <c r="M764" s="23">
        <f>IF(G764="Mix",'Growth Factors'!$P$12,(IF(G764="Oil",'Growth Factors'!$G$12,'Growth Factors'!$M$12)))</f>
        <v>2.7241294693957304E-2</v>
      </c>
      <c r="N764" s="24" t="str">
        <f>VLOOKUP(A764,'Part 50 Counties'!$A$2:$B$34,2)</f>
        <v>Yes</v>
      </c>
      <c r="O764" s="25">
        <f>(IF(N764="No",0,(IF(D764="CO2",0,(VLOOKUP(F764,'Rule Reductions'!$C$2:$E$75,2,FALSE))))))</f>
        <v>0.75119553240227843</v>
      </c>
      <c r="P764" s="25">
        <f>(IF(N764="No",0,(IF(D764="CO2",0,(VLOOKUP(F764,'Rule Reductions'!$C$2:$E$75,3,FALSE))))))</f>
        <v>0.75119553240227843</v>
      </c>
      <c r="Q764" s="22">
        <f t="shared" si="66"/>
        <v>0.35798255756451347</v>
      </c>
      <c r="R764" s="22">
        <f t="shared" si="67"/>
        <v>0.37698744745047807</v>
      </c>
      <c r="S764" s="22">
        <f t="shared" si="68"/>
        <v>0.32533902930384789</v>
      </c>
      <c r="T764" s="22">
        <f t="shared" si="69"/>
        <v>0.36914347724514923</v>
      </c>
      <c r="U764" s="22">
        <f t="shared" si="70"/>
        <v>0.40472499026073794</v>
      </c>
      <c r="V764" s="22">
        <f t="shared" si="71"/>
        <v>0.33750403918192584</v>
      </c>
    </row>
    <row r="765" spans="1:22" x14ac:dyDescent="0.25">
      <c r="A765" s="1" t="s">
        <v>42</v>
      </c>
      <c r="B765" s="1" t="s">
        <v>35</v>
      </c>
      <c r="C765" s="1" t="s">
        <v>11</v>
      </c>
      <c r="D765" s="1" t="s">
        <v>24</v>
      </c>
      <c r="E765" s="7">
        <v>3.6344867305351101E-2</v>
      </c>
      <c r="F765" s="1" t="s">
        <v>11</v>
      </c>
      <c r="G765" s="1" t="s">
        <v>101</v>
      </c>
      <c r="H765" s="13">
        <f>IF(G765="Mix",'Growth Factors'!$N$7,(IF(G765="Oil",'Growth Factors'!$E$7,'Growth Factors'!$K$7)))</f>
        <v>8.9570562775409979E-2</v>
      </c>
      <c r="I765" s="23">
        <f>IF(G765="Mix",'Growth Factors'!$O$7,(IF(G765="Oil",'Growth Factors'!$F$7,'Growth Factors'!$L$7)))</f>
        <v>0.14741463403243865</v>
      </c>
      <c r="J765" s="23">
        <f>IF(G765="Mix",'Growth Factors'!$P$7,(IF(G765="Oil",'Growth Factors'!$G$7,'Growth Factors'!$M$7)))</f>
        <v>-9.7846340250338504E-3</v>
      </c>
      <c r="K765" s="23">
        <f>IF(G765="Mix",'Growth Factors'!$N$12,(IF(G765="Oil",'Growth Factors'!$E$12,'Growth Factors'!$K$12)))</f>
        <v>0.12354040091572198</v>
      </c>
      <c r="L765" s="23">
        <f>IF(G765="Mix",'Growth Factors'!$O$12,(IF(G765="Oil",'Growth Factors'!$F$12,'Growth Factors'!$L$12)))</f>
        <v>0.23183776999580308</v>
      </c>
      <c r="M765" s="23">
        <f>IF(G765="Mix",'Growth Factors'!$P$12,(IF(G765="Oil",'Growth Factors'!$G$12,'Growth Factors'!$M$12)))</f>
        <v>2.7241294693957304E-2</v>
      </c>
      <c r="N765" s="24" t="str">
        <f>VLOOKUP(A765,'Part 50 Counties'!$A$2:$B$34,2)</f>
        <v>Yes</v>
      </c>
      <c r="O765" s="25">
        <f>(IF(N765="No",0,(IF(D765="CO2",0,(VLOOKUP(F765,'Rule Reductions'!$C$2:$E$75,2,FALSE))))))</f>
        <v>0</v>
      </c>
      <c r="P765" s="25">
        <f>(IF(N765="No",0,(IF(D765="CO2",0,(VLOOKUP(F765,'Rule Reductions'!$C$2:$E$75,3,FALSE))))))</f>
        <v>0</v>
      </c>
      <c r="Q765" s="22">
        <f t="shared" si="66"/>
        <v>3.9600297523889001E-2</v>
      </c>
      <c r="R765" s="22">
        <f t="shared" si="67"/>
        <v>4.1702632618126984E-2</v>
      </c>
      <c r="S765" s="22">
        <f t="shared" si="68"/>
        <v>3.5989246080079827E-2</v>
      </c>
      <c r="T765" s="22">
        <f t="shared" si="69"/>
        <v>4.083492678348289E-2</v>
      </c>
      <c r="U765" s="22">
        <f t="shared" si="70"/>
        <v>4.4770980292217079E-2</v>
      </c>
      <c r="V765" s="22">
        <f t="shared" si="71"/>
        <v>3.7334948546228944E-2</v>
      </c>
    </row>
    <row r="766" spans="1:22" x14ac:dyDescent="0.25">
      <c r="A766" s="1" t="s">
        <v>43</v>
      </c>
      <c r="B766" s="1" t="s">
        <v>35</v>
      </c>
      <c r="C766" s="1" t="s">
        <v>11</v>
      </c>
      <c r="D766" s="1" t="s">
        <v>23</v>
      </c>
      <c r="E766" s="6">
        <v>1.8385910909979699</v>
      </c>
      <c r="F766" s="1" t="s">
        <v>11</v>
      </c>
      <c r="G766" s="1" t="s">
        <v>101</v>
      </c>
      <c r="H766" s="13">
        <f>IF(G766="Mix",'Growth Factors'!$N$7,(IF(G766="Oil",'Growth Factors'!$E$7,'Growth Factors'!$K$7)))</f>
        <v>8.9570562775409979E-2</v>
      </c>
      <c r="I766" s="23">
        <f>IF(G766="Mix",'Growth Factors'!$O$7,(IF(G766="Oil",'Growth Factors'!$F$7,'Growth Factors'!$L$7)))</f>
        <v>0.14741463403243865</v>
      </c>
      <c r="J766" s="23">
        <f>IF(G766="Mix",'Growth Factors'!$P$7,(IF(G766="Oil",'Growth Factors'!$G$7,'Growth Factors'!$M$7)))</f>
        <v>-9.7846340250338504E-3</v>
      </c>
      <c r="K766" s="23">
        <f>IF(G766="Mix",'Growth Factors'!$N$12,(IF(G766="Oil",'Growth Factors'!$E$12,'Growth Factors'!$K$12)))</f>
        <v>0.12354040091572198</v>
      </c>
      <c r="L766" s="23">
        <f>IF(G766="Mix",'Growth Factors'!$O$12,(IF(G766="Oil",'Growth Factors'!$F$12,'Growth Factors'!$L$12)))</f>
        <v>0.23183776999580308</v>
      </c>
      <c r="M766" s="23">
        <f>IF(G766="Mix",'Growth Factors'!$P$12,(IF(G766="Oil",'Growth Factors'!$G$12,'Growth Factors'!$M$12)))</f>
        <v>2.7241294693957304E-2</v>
      </c>
      <c r="N766" s="24" t="str">
        <f>VLOOKUP(A766,'Part 50 Counties'!$A$2:$B$34,2)</f>
        <v>No</v>
      </c>
      <c r="O766" s="25">
        <f>(IF(N766="No",0,(IF(D766="CO2",0,(VLOOKUP(F766,'Rule Reductions'!$C$2:$E$75,2,FALSE))))))</f>
        <v>0</v>
      </c>
      <c r="P766" s="25">
        <f>(IF(N766="No",0,(IF(D766="CO2",0,(VLOOKUP(F766,'Rule Reductions'!$C$2:$E$75,3,FALSE))))))</f>
        <v>0</v>
      </c>
      <c r="Q766" s="22">
        <f t="shared" si="66"/>
        <v>2.0032747297325133</v>
      </c>
      <c r="R766" s="22">
        <f t="shared" si="67"/>
        <v>2.109626323812738</v>
      </c>
      <c r="S766" s="22">
        <f t="shared" si="68"/>
        <v>1.8206011500508672</v>
      </c>
      <c r="T766" s="22">
        <f t="shared" si="69"/>
        <v>2.0657313714999339</v>
      </c>
      <c r="U766" s="22">
        <f t="shared" si="70"/>
        <v>2.2648459494690902</v>
      </c>
      <c r="V766" s="22">
        <f t="shared" si="71"/>
        <v>1.88867669272953</v>
      </c>
    </row>
    <row r="767" spans="1:22" x14ac:dyDescent="0.25">
      <c r="A767" s="1" t="s">
        <v>43</v>
      </c>
      <c r="B767" s="1" t="s">
        <v>35</v>
      </c>
      <c r="C767" s="1" t="s">
        <v>11</v>
      </c>
      <c r="D767" s="1" t="s">
        <v>24</v>
      </c>
      <c r="E767" s="7">
        <v>5.0603424522879803E-2</v>
      </c>
      <c r="F767" s="1" t="s">
        <v>11</v>
      </c>
      <c r="G767" s="1" t="s">
        <v>101</v>
      </c>
      <c r="H767" s="13">
        <f>IF(G767="Mix",'Growth Factors'!$N$7,(IF(G767="Oil",'Growth Factors'!$E$7,'Growth Factors'!$K$7)))</f>
        <v>8.9570562775409979E-2</v>
      </c>
      <c r="I767" s="23">
        <f>IF(G767="Mix",'Growth Factors'!$O$7,(IF(G767="Oil",'Growth Factors'!$F$7,'Growth Factors'!$L$7)))</f>
        <v>0.14741463403243865</v>
      </c>
      <c r="J767" s="23">
        <f>IF(G767="Mix",'Growth Factors'!$P$7,(IF(G767="Oil",'Growth Factors'!$G$7,'Growth Factors'!$M$7)))</f>
        <v>-9.7846340250338504E-3</v>
      </c>
      <c r="K767" s="23">
        <f>IF(G767="Mix",'Growth Factors'!$N$12,(IF(G767="Oil",'Growth Factors'!$E$12,'Growth Factors'!$K$12)))</f>
        <v>0.12354040091572198</v>
      </c>
      <c r="L767" s="23">
        <f>IF(G767="Mix",'Growth Factors'!$O$12,(IF(G767="Oil",'Growth Factors'!$F$12,'Growth Factors'!$L$12)))</f>
        <v>0.23183776999580308</v>
      </c>
      <c r="M767" s="23">
        <f>IF(G767="Mix",'Growth Factors'!$P$12,(IF(G767="Oil",'Growth Factors'!$G$12,'Growth Factors'!$M$12)))</f>
        <v>2.7241294693957304E-2</v>
      </c>
      <c r="N767" s="24" t="str">
        <f>VLOOKUP(A767,'Part 50 Counties'!$A$2:$B$34,2)</f>
        <v>No</v>
      </c>
      <c r="O767" s="25">
        <f>(IF(N767="No",0,(IF(D767="CO2",0,(VLOOKUP(F767,'Rule Reductions'!$C$2:$E$75,2,FALSE))))))</f>
        <v>0</v>
      </c>
      <c r="P767" s="25">
        <f>(IF(N767="No",0,(IF(D767="CO2",0,(VLOOKUP(F767,'Rule Reductions'!$C$2:$E$75,3,FALSE))))))</f>
        <v>0</v>
      </c>
      <c r="Q767" s="22">
        <f t="shared" si="66"/>
        <v>5.5136001735757126E-2</v>
      </c>
      <c r="R767" s="22">
        <f t="shared" si="67"/>
        <v>5.8063109829708262E-2</v>
      </c>
      <c r="S767" s="22">
        <f t="shared" si="68"/>
        <v>5.0108288533510001E-2</v>
      </c>
      <c r="T767" s="22">
        <f t="shared" si="69"/>
        <v>5.6854991876144852E-2</v>
      </c>
      <c r="U767" s="22">
        <f t="shared" si="70"/>
        <v>6.2335209618415197E-2</v>
      </c>
      <c r="V767" s="22">
        <f t="shared" si="71"/>
        <v>5.1981927322830995E-2</v>
      </c>
    </row>
    <row r="768" spans="1:22" x14ac:dyDescent="0.25">
      <c r="A768" s="1" t="s">
        <v>22</v>
      </c>
      <c r="B768" s="1" t="s">
        <v>16</v>
      </c>
      <c r="C768" s="1" t="s">
        <v>11</v>
      </c>
      <c r="D768" s="1" t="s">
        <v>23</v>
      </c>
      <c r="E768" s="2">
        <v>732.77679583537201</v>
      </c>
      <c r="F768" s="1" t="s">
        <v>11</v>
      </c>
      <c r="G768" s="1" t="s">
        <v>101</v>
      </c>
      <c r="H768" s="13">
        <f>IF(G768="Mix",'Growth Factors'!$N$7,(IF(G768="Oil",'Growth Factors'!$E$7,'Growth Factors'!$K$7)))</f>
        <v>8.9570562775409979E-2</v>
      </c>
      <c r="I768" s="23">
        <f>IF(G768="Mix",'Growth Factors'!$O$7,(IF(G768="Oil",'Growth Factors'!$F$7,'Growth Factors'!$L$7)))</f>
        <v>0.14741463403243865</v>
      </c>
      <c r="J768" s="23">
        <f>IF(G768="Mix",'Growth Factors'!$P$7,(IF(G768="Oil",'Growth Factors'!$G$7,'Growth Factors'!$M$7)))</f>
        <v>-9.7846340250338504E-3</v>
      </c>
      <c r="K768" s="23">
        <f>IF(G768="Mix",'Growth Factors'!$N$12,(IF(G768="Oil",'Growth Factors'!$E$12,'Growth Factors'!$K$12)))</f>
        <v>0.12354040091572198</v>
      </c>
      <c r="L768" s="23">
        <f>IF(G768="Mix",'Growth Factors'!$O$12,(IF(G768="Oil",'Growth Factors'!$F$12,'Growth Factors'!$L$12)))</f>
        <v>0.23183776999580308</v>
      </c>
      <c r="M768" s="23">
        <f>IF(G768="Mix",'Growth Factors'!$P$12,(IF(G768="Oil",'Growth Factors'!$G$12,'Growth Factors'!$M$12)))</f>
        <v>2.7241294693957304E-2</v>
      </c>
      <c r="N768" s="24" t="str">
        <f>VLOOKUP(A768,'Part 50 Counties'!$A$2:$B$34,2)</f>
        <v>Yes</v>
      </c>
      <c r="O768" s="25">
        <f>(IF(N768="No",0,(IF(D768="CO2",0,(VLOOKUP(F768,'Rule Reductions'!$C$2:$E$75,2,FALSE))))))</f>
        <v>0.75119553240227843</v>
      </c>
      <c r="P768" s="25">
        <f>(IF(N768="No",0,(IF(D768="CO2",0,(VLOOKUP(F768,'Rule Reductions'!$C$2:$E$75,3,FALSE))))))</f>
        <v>0.75119553240227843</v>
      </c>
      <c r="Q768" s="22">
        <f t="shared" si="66"/>
        <v>198.64847900953191</v>
      </c>
      <c r="R768" s="22">
        <f t="shared" si="67"/>
        <v>209.19450252328969</v>
      </c>
      <c r="S768" s="22">
        <f t="shared" si="68"/>
        <v>180.53422427432102</v>
      </c>
      <c r="T768" s="22">
        <f t="shared" si="69"/>
        <v>204.84179673425453</v>
      </c>
      <c r="U768" s="22">
        <f t="shared" si="70"/>
        <v>224.58637169201842</v>
      </c>
      <c r="V768" s="22">
        <f t="shared" si="71"/>
        <v>187.28472275071849</v>
      </c>
    </row>
    <row r="769" spans="1:22" x14ac:dyDescent="0.25">
      <c r="A769" s="1" t="s">
        <v>22</v>
      </c>
      <c r="B769" s="1" t="s">
        <v>16</v>
      </c>
      <c r="C769" s="1" t="s">
        <v>11</v>
      </c>
      <c r="D769" s="1" t="s">
        <v>24</v>
      </c>
      <c r="E769" s="2">
        <v>173.67927959251799</v>
      </c>
      <c r="F769" s="1" t="s">
        <v>11</v>
      </c>
      <c r="G769" s="1" t="s">
        <v>101</v>
      </c>
      <c r="H769" s="13">
        <f>IF(G769="Mix",'Growth Factors'!$N$7,(IF(G769="Oil",'Growth Factors'!$E$7,'Growth Factors'!$K$7)))</f>
        <v>8.9570562775409979E-2</v>
      </c>
      <c r="I769" s="23">
        <f>IF(G769="Mix",'Growth Factors'!$O$7,(IF(G769="Oil",'Growth Factors'!$F$7,'Growth Factors'!$L$7)))</f>
        <v>0.14741463403243865</v>
      </c>
      <c r="J769" s="23">
        <f>IF(G769="Mix",'Growth Factors'!$P$7,(IF(G769="Oil",'Growth Factors'!$G$7,'Growth Factors'!$M$7)))</f>
        <v>-9.7846340250338504E-3</v>
      </c>
      <c r="K769" s="23">
        <f>IF(G769="Mix",'Growth Factors'!$N$12,(IF(G769="Oil",'Growth Factors'!$E$12,'Growth Factors'!$K$12)))</f>
        <v>0.12354040091572198</v>
      </c>
      <c r="L769" s="23">
        <f>IF(G769="Mix",'Growth Factors'!$O$12,(IF(G769="Oil",'Growth Factors'!$F$12,'Growth Factors'!$L$12)))</f>
        <v>0.23183776999580308</v>
      </c>
      <c r="M769" s="23">
        <f>IF(G769="Mix",'Growth Factors'!$P$12,(IF(G769="Oil",'Growth Factors'!$G$12,'Growth Factors'!$M$12)))</f>
        <v>2.7241294693957304E-2</v>
      </c>
      <c r="N769" s="24" t="str">
        <f>VLOOKUP(A769,'Part 50 Counties'!$A$2:$B$34,2)</f>
        <v>Yes</v>
      </c>
      <c r="O769" s="25">
        <f>(IF(N769="No",0,(IF(D769="CO2",0,(VLOOKUP(F769,'Rule Reductions'!$C$2:$E$75,2,FALSE))))))</f>
        <v>0</v>
      </c>
      <c r="P769" s="25">
        <f>(IF(N769="No",0,(IF(D769="CO2",0,(VLOOKUP(F769,'Rule Reductions'!$C$2:$E$75,3,FALSE))))))</f>
        <v>0</v>
      </c>
      <c r="Q769" s="22">
        <f t="shared" si="66"/>
        <v>189.2358304080476</v>
      </c>
      <c r="R769" s="22">
        <f t="shared" si="67"/>
        <v>199.28214703266661</v>
      </c>
      <c r="S769" s="22">
        <f t="shared" si="68"/>
        <v>171.97989140397368</v>
      </c>
      <c r="T769" s="22">
        <f t="shared" si="69"/>
        <v>195.13568742413142</v>
      </c>
      <c r="U769" s="22">
        <f t="shared" si="70"/>
        <v>213.94469646772495</v>
      </c>
      <c r="V769" s="22">
        <f t="shared" si="71"/>
        <v>178.41052803013199</v>
      </c>
    </row>
    <row r="770" spans="1:22" x14ac:dyDescent="0.25">
      <c r="A770" s="1" t="s">
        <v>22</v>
      </c>
      <c r="B770" s="1" t="s">
        <v>35</v>
      </c>
      <c r="C770" s="1" t="s">
        <v>11</v>
      </c>
      <c r="D770" s="1" t="s">
        <v>23</v>
      </c>
      <c r="E770" s="6">
        <v>7.6907800737402896</v>
      </c>
      <c r="F770" s="1" t="s">
        <v>11</v>
      </c>
      <c r="G770" s="1" t="s">
        <v>101</v>
      </c>
      <c r="H770" s="13">
        <f>IF(G770="Mix",'Growth Factors'!$N$7,(IF(G770="Oil",'Growth Factors'!$E$7,'Growth Factors'!$K$7)))</f>
        <v>8.9570562775409979E-2</v>
      </c>
      <c r="I770" s="23">
        <f>IF(G770="Mix",'Growth Factors'!$O$7,(IF(G770="Oil",'Growth Factors'!$F$7,'Growth Factors'!$L$7)))</f>
        <v>0.14741463403243865</v>
      </c>
      <c r="J770" s="23">
        <f>IF(G770="Mix",'Growth Factors'!$P$7,(IF(G770="Oil",'Growth Factors'!$G$7,'Growth Factors'!$M$7)))</f>
        <v>-9.7846340250338504E-3</v>
      </c>
      <c r="K770" s="23">
        <f>IF(G770="Mix",'Growth Factors'!$N$12,(IF(G770="Oil",'Growth Factors'!$E$12,'Growth Factors'!$K$12)))</f>
        <v>0.12354040091572198</v>
      </c>
      <c r="L770" s="23">
        <f>IF(G770="Mix",'Growth Factors'!$O$12,(IF(G770="Oil",'Growth Factors'!$F$12,'Growth Factors'!$L$12)))</f>
        <v>0.23183776999580308</v>
      </c>
      <c r="M770" s="23">
        <f>IF(G770="Mix",'Growth Factors'!$P$12,(IF(G770="Oil",'Growth Factors'!$G$12,'Growth Factors'!$M$12)))</f>
        <v>2.7241294693957304E-2</v>
      </c>
      <c r="N770" s="24" t="str">
        <f>VLOOKUP(A770,'Part 50 Counties'!$A$2:$B$34,2)</f>
        <v>Yes</v>
      </c>
      <c r="O770" s="25">
        <f>(IF(N770="No",0,(IF(D770="CO2",0,(VLOOKUP(F770,'Rule Reductions'!$C$2:$E$75,2,FALSE))))))</f>
        <v>0.75119553240227843</v>
      </c>
      <c r="P770" s="25">
        <f>(IF(N770="No",0,(IF(D770="CO2",0,(VLOOKUP(F770,'Rule Reductions'!$C$2:$E$75,3,FALSE))))))</f>
        <v>0.75119553240227843</v>
      </c>
      <c r="Q770" s="22">
        <f t="shared" si="66"/>
        <v>2.0848937530884317</v>
      </c>
      <c r="R770" s="22">
        <f t="shared" si="67"/>
        <v>2.1955784089860599</v>
      </c>
      <c r="S770" s="22">
        <f t="shared" si="68"/>
        <v>1.8947775401297533</v>
      </c>
      <c r="T770" s="22">
        <f t="shared" si="69"/>
        <v>2.1498950533729735</v>
      </c>
      <c r="U770" s="22">
        <f t="shared" si="70"/>
        <v>2.3571221169381213</v>
      </c>
      <c r="V770" s="22">
        <f t="shared" si="71"/>
        <v>1.9656266710863448</v>
      </c>
    </row>
    <row r="771" spans="1:22" x14ac:dyDescent="0.25">
      <c r="A771" s="1" t="s">
        <v>22</v>
      </c>
      <c r="B771" s="1" t="s">
        <v>35</v>
      </c>
      <c r="C771" s="1" t="s">
        <v>11</v>
      </c>
      <c r="D771" s="1" t="s">
        <v>24</v>
      </c>
      <c r="E771" s="4">
        <v>0.21167284606624601</v>
      </c>
      <c r="F771" s="1" t="s">
        <v>11</v>
      </c>
      <c r="G771" s="1" t="s">
        <v>101</v>
      </c>
      <c r="H771" s="13">
        <f>IF(G771="Mix",'Growth Factors'!$N$7,(IF(G771="Oil",'Growth Factors'!$E$7,'Growth Factors'!$K$7)))</f>
        <v>8.9570562775409979E-2</v>
      </c>
      <c r="I771" s="23">
        <f>IF(G771="Mix",'Growth Factors'!$O$7,(IF(G771="Oil",'Growth Factors'!$F$7,'Growth Factors'!$L$7)))</f>
        <v>0.14741463403243865</v>
      </c>
      <c r="J771" s="23">
        <f>IF(G771="Mix",'Growth Factors'!$P$7,(IF(G771="Oil",'Growth Factors'!$G$7,'Growth Factors'!$M$7)))</f>
        <v>-9.7846340250338504E-3</v>
      </c>
      <c r="K771" s="23">
        <f>IF(G771="Mix",'Growth Factors'!$N$12,(IF(G771="Oil",'Growth Factors'!$E$12,'Growth Factors'!$K$12)))</f>
        <v>0.12354040091572198</v>
      </c>
      <c r="L771" s="23">
        <f>IF(G771="Mix",'Growth Factors'!$O$12,(IF(G771="Oil",'Growth Factors'!$F$12,'Growth Factors'!$L$12)))</f>
        <v>0.23183776999580308</v>
      </c>
      <c r="M771" s="23">
        <f>IF(G771="Mix",'Growth Factors'!$P$12,(IF(G771="Oil",'Growth Factors'!$G$12,'Growth Factors'!$M$12)))</f>
        <v>2.7241294693957304E-2</v>
      </c>
      <c r="N771" s="24" t="str">
        <f>VLOOKUP(A771,'Part 50 Counties'!$A$2:$B$34,2)</f>
        <v>Yes</v>
      </c>
      <c r="O771" s="25">
        <f>(IF(N771="No",0,(IF(D771="CO2",0,(VLOOKUP(F771,'Rule Reductions'!$C$2:$E$75,2,FALSE))))))</f>
        <v>0</v>
      </c>
      <c r="P771" s="25">
        <f>(IF(N771="No",0,(IF(D771="CO2",0,(VLOOKUP(F771,'Rule Reductions'!$C$2:$E$75,3,FALSE))))))</f>
        <v>0</v>
      </c>
      <c r="Q771" s="22">
        <f t="shared" ref="Q771:Q834" si="72">+$E771*(1+H771)*(1-$O771)</f>
        <v>0.23063250201267238</v>
      </c>
      <c r="R771" s="22">
        <f t="shared" ref="R771:R834" si="73">+$E771*(1+I771)*(1-$O771)</f>
        <v>0.2428765212037064</v>
      </c>
      <c r="S771" s="22">
        <f t="shared" ref="S771:S834" si="74">+$E771*(1+J771)*(1-$O771)</f>
        <v>0.20960170473445047</v>
      </c>
      <c r="T771" s="22">
        <f t="shared" ref="T771:T834" si="75">+$E771*(1+K771)*(1-$P771)</f>
        <v>0.23782299433224194</v>
      </c>
      <c r="U771" s="22">
        <f t="shared" ref="U771:U834" si="76">+$E771*(1+L771)*(1-$P771)</f>
        <v>0.26074660666690941</v>
      </c>
      <c r="V771" s="22">
        <f t="shared" ref="V771:V834" si="77">+$E771*(1+M771)*(1-$P771)</f>
        <v>0.21743908844464527</v>
      </c>
    </row>
    <row r="772" spans="1:22" x14ac:dyDescent="0.25">
      <c r="A772" s="1" t="s">
        <v>60</v>
      </c>
      <c r="B772" s="1" t="s">
        <v>35</v>
      </c>
      <c r="C772" s="1" t="s">
        <v>11</v>
      </c>
      <c r="D772" s="1" t="s">
        <v>23</v>
      </c>
      <c r="E772" s="4">
        <v>0.273533320283602</v>
      </c>
      <c r="F772" s="1" t="s">
        <v>11</v>
      </c>
      <c r="G772" s="1" t="s">
        <v>101</v>
      </c>
      <c r="H772" s="13">
        <f>IF(G772="Mix",'Growth Factors'!$N$7,(IF(G772="Oil",'Growth Factors'!$E$7,'Growth Factors'!$K$7)))</f>
        <v>8.9570562775409979E-2</v>
      </c>
      <c r="I772" s="23">
        <f>IF(G772="Mix",'Growth Factors'!$O$7,(IF(G772="Oil",'Growth Factors'!$F$7,'Growth Factors'!$L$7)))</f>
        <v>0.14741463403243865</v>
      </c>
      <c r="J772" s="23">
        <f>IF(G772="Mix",'Growth Factors'!$P$7,(IF(G772="Oil",'Growth Factors'!$G$7,'Growth Factors'!$M$7)))</f>
        <v>-9.7846340250338504E-3</v>
      </c>
      <c r="K772" s="23">
        <f>IF(G772="Mix",'Growth Factors'!$N$12,(IF(G772="Oil",'Growth Factors'!$E$12,'Growth Factors'!$K$12)))</f>
        <v>0.12354040091572198</v>
      </c>
      <c r="L772" s="23">
        <f>IF(G772="Mix",'Growth Factors'!$O$12,(IF(G772="Oil",'Growth Factors'!$F$12,'Growth Factors'!$L$12)))</f>
        <v>0.23183776999580308</v>
      </c>
      <c r="M772" s="23">
        <f>IF(G772="Mix",'Growth Factors'!$P$12,(IF(G772="Oil",'Growth Factors'!$G$12,'Growth Factors'!$M$12)))</f>
        <v>2.7241294693957304E-2</v>
      </c>
      <c r="N772" s="24" t="str">
        <f>VLOOKUP(A772,'Part 50 Counties'!$A$2:$B$34,2)</f>
        <v>No</v>
      </c>
      <c r="O772" s="25">
        <f>(IF(N772="No",0,(IF(D772="CO2",0,(VLOOKUP(F772,'Rule Reductions'!$C$2:$E$75,2,FALSE))))))</f>
        <v>0</v>
      </c>
      <c r="P772" s="25">
        <f>(IF(N772="No",0,(IF(D772="CO2",0,(VLOOKUP(F772,'Rule Reductions'!$C$2:$E$75,3,FALSE))))))</f>
        <v>0</v>
      </c>
      <c r="Q772" s="22">
        <f t="shared" si="72"/>
        <v>0.29803385371923069</v>
      </c>
      <c r="R772" s="22">
        <f t="shared" si="73"/>
        <v>0.31385613458888706</v>
      </c>
      <c r="S772" s="22">
        <f t="shared" si="74"/>
        <v>0.27085689685097458</v>
      </c>
      <c r="T772" s="22">
        <f t="shared" si="75"/>
        <v>0.30732573633524679</v>
      </c>
      <c r="U772" s="22">
        <f t="shared" si="76"/>
        <v>0.33694867527770006</v>
      </c>
      <c r="V772" s="22">
        <f t="shared" si="77"/>
        <v>0.2809847220700642</v>
      </c>
    </row>
    <row r="773" spans="1:22" x14ac:dyDescent="0.25">
      <c r="A773" s="1" t="s">
        <v>60</v>
      </c>
      <c r="B773" s="1" t="s">
        <v>35</v>
      </c>
      <c r="C773" s="1" t="s">
        <v>11</v>
      </c>
      <c r="D773" s="1" t="s">
        <v>24</v>
      </c>
      <c r="E773" s="7">
        <v>7.5284400078055704E-3</v>
      </c>
      <c r="F773" s="1" t="s">
        <v>11</v>
      </c>
      <c r="G773" s="1" t="s">
        <v>101</v>
      </c>
      <c r="H773" s="13">
        <f>IF(G773="Mix",'Growth Factors'!$N$7,(IF(G773="Oil",'Growth Factors'!$E$7,'Growth Factors'!$K$7)))</f>
        <v>8.9570562775409979E-2</v>
      </c>
      <c r="I773" s="23">
        <f>IF(G773="Mix",'Growth Factors'!$O$7,(IF(G773="Oil",'Growth Factors'!$F$7,'Growth Factors'!$L$7)))</f>
        <v>0.14741463403243865</v>
      </c>
      <c r="J773" s="23">
        <f>IF(G773="Mix",'Growth Factors'!$P$7,(IF(G773="Oil",'Growth Factors'!$G$7,'Growth Factors'!$M$7)))</f>
        <v>-9.7846340250338504E-3</v>
      </c>
      <c r="K773" s="23">
        <f>IF(G773="Mix",'Growth Factors'!$N$12,(IF(G773="Oil",'Growth Factors'!$E$12,'Growth Factors'!$K$12)))</f>
        <v>0.12354040091572198</v>
      </c>
      <c r="L773" s="23">
        <f>IF(G773="Mix",'Growth Factors'!$O$12,(IF(G773="Oil",'Growth Factors'!$F$12,'Growth Factors'!$L$12)))</f>
        <v>0.23183776999580308</v>
      </c>
      <c r="M773" s="23">
        <f>IF(G773="Mix",'Growth Factors'!$P$12,(IF(G773="Oil",'Growth Factors'!$G$12,'Growth Factors'!$M$12)))</f>
        <v>2.7241294693957304E-2</v>
      </c>
      <c r="N773" s="24" t="str">
        <f>VLOOKUP(A773,'Part 50 Counties'!$A$2:$B$34,2)</f>
        <v>No</v>
      </c>
      <c r="O773" s="25">
        <f>(IF(N773="No",0,(IF(D773="CO2",0,(VLOOKUP(F773,'Rule Reductions'!$C$2:$E$75,2,FALSE))))))</f>
        <v>0</v>
      </c>
      <c r="P773" s="25">
        <f>(IF(N773="No",0,(IF(D773="CO2",0,(VLOOKUP(F773,'Rule Reductions'!$C$2:$E$75,3,FALSE))))))</f>
        <v>0</v>
      </c>
      <c r="Q773" s="22">
        <f t="shared" si="72"/>
        <v>8.2027666161256264E-3</v>
      </c>
      <c r="R773" s="22">
        <f t="shared" si="73"/>
        <v>8.6382422363913986E-3</v>
      </c>
      <c r="S773" s="22">
        <f t="shared" si="74"/>
        <v>7.4547769775497701E-3</v>
      </c>
      <c r="T773" s="22">
        <f t="shared" si="75"/>
        <v>8.458506504639831E-3</v>
      </c>
      <c r="U773" s="22">
        <f t="shared" si="76"/>
        <v>9.2738167507624009E-3</v>
      </c>
      <c r="V773" s="22">
        <f t="shared" si="77"/>
        <v>7.7335244606439799E-3</v>
      </c>
    </row>
    <row r="774" spans="1:22" x14ac:dyDescent="0.25">
      <c r="A774" s="1" t="s">
        <v>44</v>
      </c>
      <c r="B774" s="1" t="s">
        <v>16</v>
      </c>
      <c r="C774" s="1" t="s">
        <v>11</v>
      </c>
      <c r="D774" s="1" t="s">
        <v>23</v>
      </c>
      <c r="E774" s="6">
        <v>9.7292942229009505</v>
      </c>
      <c r="F774" s="1" t="s">
        <v>11</v>
      </c>
      <c r="G774" s="1" t="s">
        <v>101</v>
      </c>
      <c r="H774" s="13">
        <f>IF(G774="Mix",'Growth Factors'!$N$7,(IF(G774="Oil",'Growth Factors'!$E$7,'Growth Factors'!$K$7)))</f>
        <v>8.9570562775409979E-2</v>
      </c>
      <c r="I774" s="23">
        <f>IF(G774="Mix",'Growth Factors'!$O$7,(IF(G774="Oil",'Growth Factors'!$F$7,'Growth Factors'!$L$7)))</f>
        <v>0.14741463403243865</v>
      </c>
      <c r="J774" s="23">
        <f>IF(G774="Mix",'Growth Factors'!$P$7,(IF(G774="Oil",'Growth Factors'!$G$7,'Growth Factors'!$M$7)))</f>
        <v>-9.7846340250338504E-3</v>
      </c>
      <c r="K774" s="23">
        <f>IF(G774="Mix",'Growth Factors'!$N$12,(IF(G774="Oil",'Growth Factors'!$E$12,'Growth Factors'!$K$12)))</f>
        <v>0.12354040091572198</v>
      </c>
      <c r="L774" s="23">
        <f>IF(G774="Mix",'Growth Factors'!$O$12,(IF(G774="Oil",'Growth Factors'!$F$12,'Growth Factors'!$L$12)))</f>
        <v>0.23183776999580308</v>
      </c>
      <c r="M774" s="23">
        <f>IF(G774="Mix",'Growth Factors'!$P$12,(IF(G774="Oil",'Growth Factors'!$G$12,'Growth Factors'!$M$12)))</f>
        <v>2.7241294693957304E-2</v>
      </c>
      <c r="N774" s="24" t="str">
        <f>VLOOKUP(A774,'Part 50 Counties'!$A$2:$B$34,2)</f>
        <v>Yes</v>
      </c>
      <c r="O774" s="25">
        <f>(IF(N774="No",0,(IF(D774="CO2",0,(VLOOKUP(F774,'Rule Reductions'!$C$2:$E$75,2,FALSE))))))</f>
        <v>0.75119553240227843</v>
      </c>
      <c r="P774" s="25">
        <f>(IF(N774="No",0,(IF(D774="CO2",0,(VLOOKUP(F774,'Rule Reductions'!$C$2:$E$75,3,FALSE))))))</f>
        <v>0.75119553240227843</v>
      </c>
      <c r="Q774" s="22">
        <f t="shared" si="72"/>
        <v>2.6375146022632903</v>
      </c>
      <c r="R774" s="22">
        <f t="shared" si="73"/>
        <v>2.7775372752383674</v>
      </c>
      <c r="S774" s="22">
        <f t="shared" si="74"/>
        <v>2.3970062852026643</v>
      </c>
      <c r="T774" s="22">
        <f t="shared" si="75"/>
        <v>2.7197451132486186</v>
      </c>
      <c r="U774" s="22">
        <f t="shared" si="76"/>
        <v>2.9818996740398211</v>
      </c>
      <c r="V774" s="22">
        <f t="shared" si="77"/>
        <v>2.4866346498034329</v>
      </c>
    </row>
    <row r="775" spans="1:22" x14ac:dyDescent="0.25">
      <c r="A775" s="1" t="s">
        <v>44</v>
      </c>
      <c r="B775" s="1" t="s">
        <v>16</v>
      </c>
      <c r="C775" s="1" t="s">
        <v>11</v>
      </c>
      <c r="D775" s="1" t="s">
        <v>24</v>
      </c>
      <c r="E775" s="6">
        <v>2.2262235491339699</v>
      </c>
      <c r="F775" s="1" t="s">
        <v>11</v>
      </c>
      <c r="G775" s="1" t="s">
        <v>101</v>
      </c>
      <c r="H775" s="13">
        <f>IF(G775="Mix",'Growth Factors'!$N$7,(IF(G775="Oil",'Growth Factors'!$E$7,'Growth Factors'!$K$7)))</f>
        <v>8.9570562775409979E-2</v>
      </c>
      <c r="I775" s="23">
        <f>IF(G775="Mix",'Growth Factors'!$O$7,(IF(G775="Oil",'Growth Factors'!$F$7,'Growth Factors'!$L$7)))</f>
        <v>0.14741463403243865</v>
      </c>
      <c r="J775" s="23">
        <f>IF(G775="Mix",'Growth Factors'!$P$7,(IF(G775="Oil",'Growth Factors'!$G$7,'Growth Factors'!$M$7)))</f>
        <v>-9.7846340250338504E-3</v>
      </c>
      <c r="K775" s="23">
        <f>IF(G775="Mix",'Growth Factors'!$N$12,(IF(G775="Oil",'Growth Factors'!$E$12,'Growth Factors'!$K$12)))</f>
        <v>0.12354040091572198</v>
      </c>
      <c r="L775" s="23">
        <f>IF(G775="Mix",'Growth Factors'!$O$12,(IF(G775="Oil",'Growth Factors'!$F$12,'Growth Factors'!$L$12)))</f>
        <v>0.23183776999580308</v>
      </c>
      <c r="M775" s="23">
        <f>IF(G775="Mix",'Growth Factors'!$P$12,(IF(G775="Oil",'Growth Factors'!$G$12,'Growth Factors'!$M$12)))</f>
        <v>2.7241294693957304E-2</v>
      </c>
      <c r="N775" s="24" t="str">
        <f>VLOOKUP(A775,'Part 50 Counties'!$A$2:$B$34,2)</f>
        <v>Yes</v>
      </c>
      <c r="O775" s="25">
        <f>(IF(N775="No",0,(IF(D775="CO2",0,(VLOOKUP(F775,'Rule Reductions'!$C$2:$E$75,2,FALSE))))))</f>
        <v>0</v>
      </c>
      <c r="P775" s="25">
        <f>(IF(N775="No",0,(IF(D775="CO2",0,(VLOOKUP(F775,'Rule Reductions'!$C$2:$E$75,3,FALSE))))))</f>
        <v>0</v>
      </c>
      <c r="Q775" s="22">
        <f t="shared" si="72"/>
        <v>2.42562764529377</v>
      </c>
      <c r="R775" s="22">
        <f t="shared" si="73"/>
        <v>2.5544014789039511</v>
      </c>
      <c r="S775" s="22">
        <f t="shared" si="74"/>
        <v>2.2044407664477821</v>
      </c>
      <c r="T775" s="22">
        <f t="shared" si="75"/>
        <v>2.5012520989220017</v>
      </c>
      <c r="U775" s="22">
        <f t="shared" si="76"/>
        <v>2.7423462522773319</v>
      </c>
      <c r="V775" s="22">
        <f t="shared" si="77"/>
        <v>2.286868760890556</v>
      </c>
    </row>
    <row r="776" spans="1:22" x14ac:dyDescent="0.25">
      <c r="A776" s="1" t="s">
        <v>44</v>
      </c>
      <c r="B776" s="1" t="s">
        <v>35</v>
      </c>
      <c r="C776" s="1" t="s">
        <v>11</v>
      </c>
      <c r="D776" s="1" t="s">
        <v>23</v>
      </c>
      <c r="E776" s="6">
        <v>3.1379462424298601</v>
      </c>
      <c r="F776" s="1" t="s">
        <v>11</v>
      </c>
      <c r="G776" s="1" t="s">
        <v>101</v>
      </c>
      <c r="H776" s="13">
        <f>IF(G776="Mix",'Growth Factors'!$N$7,(IF(G776="Oil",'Growth Factors'!$E$7,'Growth Factors'!$K$7)))</f>
        <v>8.9570562775409979E-2</v>
      </c>
      <c r="I776" s="23">
        <f>IF(G776="Mix",'Growth Factors'!$O$7,(IF(G776="Oil",'Growth Factors'!$F$7,'Growth Factors'!$L$7)))</f>
        <v>0.14741463403243865</v>
      </c>
      <c r="J776" s="23">
        <f>IF(G776="Mix",'Growth Factors'!$P$7,(IF(G776="Oil",'Growth Factors'!$G$7,'Growth Factors'!$M$7)))</f>
        <v>-9.7846340250338504E-3</v>
      </c>
      <c r="K776" s="23">
        <f>IF(G776="Mix",'Growth Factors'!$N$12,(IF(G776="Oil",'Growth Factors'!$E$12,'Growth Factors'!$K$12)))</f>
        <v>0.12354040091572198</v>
      </c>
      <c r="L776" s="23">
        <f>IF(G776="Mix",'Growth Factors'!$O$12,(IF(G776="Oil",'Growth Factors'!$F$12,'Growth Factors'!$L$12)))</f>
        <v>0.23183776999580308</v>
      </c>
      <c r="M776" s="23">
        <f>IF(G776="Mix",'Growth Factors'!$P$12,(IF(G776="Oil",'Growth Factors'!$G$12,'Growth Factors'!$M$12)))</f>
        <v>2.7241294693957304E-2</v>
      </c>
      <c r="N776" s="24" t="str">
        <f>VLOOKUP(A776,'Part 50 Counties'!$A$2:$B$34,2)</f>
        <v>Yes</v>
      </c>
      <c r="O776" s="25">
        <f>(IF(N776="No",0,(IF(D776="CO2",0,(VLOOKUP(F776,'Rule Reductions'!$C$2:$E$75,2,FALSE))))))</f>
        <v>0.75119553240227843</v>
      </c>
      <c r="P776" s="25">
        <f>(IF(N776="No",0,(IF(D776="CO2",0,(VLOOKUP(F776,'Rule Reductions'!$C$2:$E$75,3,FALSE))))))</f>
        <v>0.75119553240227843</v>
      </c>
      <c r="Q776" s="22">
        <f t="shared" si="72"/>
        <v>0.8506659214853346</v>
      </c>
      <c r="R776" s="22">
        <f t="shared" si="73"/>
        <v>0.89582681501478512</v>
      </c>
      <c r="S776" s="22">
        <f t="shared" si="74"/>
        <v>0.77309583752003597</v>
      </c>
      <c r="T776" s="22">
        <f t="shared" si="75"/>
        <v>0.87718736456721103</v>
      </c>
      <c r="U776" s="22">
        <f t="shared" si="76"/>
        <v>0.96173891580247894</v>
      </c>
      <c r="V776" s="22">
        <f t="shared" si="77"/>
        <v>0.80200327761493062</v>
      </c>
    </row>
    <row r="777" spans="1:22" x14ac:dyDescent="0.25">
      <c r="A777" s="1" t="s">
        <v>44</v>
      </c>
      <c r="B777" s="1" t="s">
        <v>35</v>
      </c>
      <c r="C777" s="1" t="s">
        <v>11</v>
      </c>
      <c r="D777" s="1" t="s">
        <v>24</v>
      </c>
      <c r="E777" s="7">
        <v>8.6365492910913597E-2</v>
      </c>
      <c r="F777" s="1" t="s">
        <v>11</v>
      </c>
      <c r="G777" s="1" t="s">
        <v>101</v>
      </c>
      <c r="H777" s="13">
        <f>IF(G777="Mix",'Growth Factors'!$N$7,(IF(G777="Oil",'Growth Factors'!$E$7,'Growth Factors'!$K$7)))</f>
        <v>8.9570562775409979E-2</v>
      </c>
      <c r="I777" s="23">
        <f>IF(G777="Mix",'Growth Factors'!$O$7,(IF(G777="Oil",'Growth Factors'!$F$7,'Growth Factors'!$L$7)))</f>
        <v>0.14741463403243865</v>
      </c>
      <c r="J777" s="23">
        <f>IF(G777="Mix",'Growth Factors'!$P$7,(IF(G777="Oil",'Growth Factors'!$G$7,'Growth Factors'!$M$7)))</f>
        <v>-9.7846340250338504E-3</v>
      </c>
      <c r="K777" s="23">
        <f>IF(G777="Mix",'Growth Factors'!$N$12,(IF(G777="Oil",'Growth Factors'!$E$12,'Growth Factors'!$K$12)))</f>
        <v>0.12354040091572198</v>
      </c>
      <c r="L777" s="23">
        <f>IF(G777="Mix",'Growth Factors'!$O$12,(IF(G777="Oil",'Growth Factors'!$F$12,'Growth Factors'!$L$12)))</f>
        <v>0.23183776999580308</v>
      </c>
      <c r="M777" s="23">
        <f>IF(G777="Mix",'Growth Factors'!$P$12,(IF(G777="Oil",'Growth Factors'!$G$12,'Growth Factors'!$M$12)))</f>
        <v>2.7241294693957304E-2</v>
      </c>
      <c r="N777" s="24" t="str">
        <f>VLOOKUP(A777,'Part 50 Counties'!$A$2:$B$34,2)</f>
        <v>Yes</v>
      </c>
      <c r="O777" s="25">
        <f>(IF(N777="No",0,(IF(D777="CO2",0,(VLOOKUP(F777,'Rule Reductions'!$C$2:$E$75,2,FALSE))))))</f>
        <v>0</v>
      </c>
      <c r="P777" s="25">
        <f>(IF(N777="No",0,(IF(D777="CO2",0,(VLOOKUP(F777,'Rule Reductions'!$C$2:$E$75,3,FALSE))))))</f>
        <v>0</v>
      </c>
      <c r="Q777" s="22">
        <f t="shared" si="72"/>
        <v>9.4101298715319803E-2</v>
      </c>
      <c r="R777" s="22">
        <f t="shared" si="73"/>
        <v>9.9097030441407108E-2</v>
      </c>
      <c r="S777" s="22">
        <f t="shared" si="74"/>
        <v>8.5520438170388652E-2</v>
      </c>
      <c r="T777" s="22">
        <f t="shared" si="75"/>
        <v>9.70351205304118E-2</v>
      </c>
      <c r="U777" s="22">
        <f t="shared" si="76"/>
        <v>0.10638827619196815</v>
      </c>
      <c r="V777" s="22">
        <f t="shared" si="77"/>
        <v>8.871820075468867E-2</v>
      </c>
    </row>
    <row r="778" spans="1:22" x14ac:dyDescent="0.25">
      <c r="A778" s="1" t="s">
        <v>66</v>
      </c>
      <c r="B778" s="1" t="s">
        <v>35</v>
      </c>
      <c r="C778" s="1" t="s">
        <v>11</v>
      </c>
      <c r="D778" s="1" t="s">
        <v>23</v>
      </c>
      <c r="E778" s="6">
        <v>1.1579289705</v>
      </c>
      <c r="F778" s="1" t="s">
        <v>11</v>
      </c>
      <c r="G778" s="1" t="s">
        <v>101</v>
      </c>
      <c r="H778" s="13">
        <f>IF(G778="Mix",'Growth Factors'!$N$7,(IF(G778="Oil",'Growth Factors'!$E$7,'Growth Factors'!$K$7)))</f>
        <v>8.9570562775409979E-2</v>
      </c>
      <c r="I778" s="23">
        <f>IF(G778="Mix",'Growth Factors'!$O$7,(IF(G778="Oil",'Growth Factors'!$F$7,'Growth Factors'!$L$7)))</f>
        <v>0.14741463403243865</v>
      </c>
      <c r="J778" s="23">
        <f>IF(G778="Mix",'Growth Factors'!$P$7,(IF(G778="Oil",'Growth Factors'!$G$7,'Growth Factors'!$M$7)))</f>
        <v>-9.7846340250338504E-3</v>
      </c>
      <c r="K778" s="23">
        <f>IF(G778="Mix",'Growth Factors'!$N$12,(IF(G778="Oil",'Growth Factors'!$E$12,'Growth Factors'!$K$12)))</f>
        <v>0.12354040091572198</v>
      </c>
      <c r="L778" s="23">
        <f>IF(G778="Mix",'Growth Factors'!$O$12,(IF(G778="Oil",'Growth Factors'!$F$12,'Growth Factors'!$L$12)))</f>
        <v>0.23183776999580308</v>
      </c>
      <c r="M778" s="23">
        <f>IF(G778="Mix",'Growth Factors'!$P$12,(IF(G778="Oil",'Growth Factors'!$G$12,'Growth Factors'!$M$12)))</f>
        <v>2.7241294693957304E-2</v>
      </c>
      <c r="N778" s="24" t="str">
        <f>VLOOKUP(A778,'Part 50 Counties'!$A$2:$B$34,2)</f>
        <v>No</v>
      </c>
      <c r="O778" s="25">
        <f>(IF(N778="No",0,(IF(D778="CO2",0,(VLOOKUP(F778,'Rule Reductions'!$C$2:$E$75,2,FALSE))))))</f>
        <v>0</v>
      </c>
      <c r="P778" s="25">
        <f>(IF(N778="No",0,(IF(D778="CO2",0,(VLOOKUP(F778,'Rule Reductions'!$C$2:$E$75,3,FALSE))))))</f>
        <v>0</v>
      </c>
      <c r="Q778" s="22">
        <f t="shared" si="72"/>
        <v>1.261645320041636</v>
      </c>
      <c r="R778" s="22">
        <f t="shared" si="73"/>
        <v>1.3286246459218161</v>
      </c>
      <c r="S778" s="22">
        <f t="shared" si="74"/>
        <v>1.1465990592966733</v>
      </c>
      <c r="T778" s="22">
        <f t="shared" si="75"/>
        <v>1.3009799797474992</v>
      </c>
      <c r="U778" s="22">
        <f t="shared" si="76"/>
        <v>1.4263806408342561</v>
      </c>
      <c r="V778" s="22">
        <f t="shared" si="77"/>
        <v>1.189472454820061</v>
      </c>
    </row>
    <row r="779" spans="1:22" x14ac:dyDescent="0.25">
      <c r="A779" s="1" t="s">
        <v>66</v>
      </c>
      <c r="B779" s="1" t="s">
        <v>35</v>
      </c>
      <c r="C779" s="1" t="s">
        <v>11</v>
      </c>
      <c r="D779" s="1" t="s">
        <v>24</v>
      </c>
      <c r="E779" s="7">
        <v>3.1869604692660598E-2</v>
      </c>
      <c r="F779" s="1" t="s">
        <v>11</v>
      </c>
      <c r="G779" s="1" t="s">
        <v>101</v>
      </c>
      <c r="H779" s="13">
        <f>IF(G779="Mix",'Growth Factors'!$N$7,(IF(G779="Oil",'Growth Factors'!$E$7,'Growth Factors'!$K$7)))</f>
        <v>8.9570562775409979E-2</v>
      </c>
      <c r="I779" s="23">
        <f>IF(G779="Mix",'Growth Factors'!$O$7,(IF(G779="Oil",'Growth Factors'!$F$7,'Growth Factors'!$L$7)))</f>
        <v>0.14741463403243865</v>
      </c>
      <c r="J779" s="23">
        <f>IF(G779="Mix",'Growth Factors'!$P$7,(IF(G779="Oil",'Growth Factors'!$G$7,'Growth Factors'!$M$7)))</f>
        <v>-9.7846340250338504E-3</v>
      </c>
      <c r="K779" s="23">
        <f>IF(G779="Mix",'Growth Factors'!$N$12,(IF(G779="Oil",'Growth Factors'!$E$12,'Growth Factors'!$K$12)))</f>
        <v>0.12354040091572198</v>
      </c>
      <c r="L779" s="23">
        <f>IF(G779="Mix",'Growth Factors'!$O$12,(IF(G779="Oil",'Growth Factors'!$F$12,'Growth Factors'!$L$12)))</f>
        <v>0.23183776999580308</v>
      </c>
      <c r="M779" s="23">
        <f>IF(G779="Mix",'Growth Factors'!$P$12,(IF(G779="Oil",'Growth Factors'!$G$12,'Growth Factors'!$M$12)))</f>
        <v>2.7241294693957304E-2</v>
      </c>
      <c r="N779" s="24" t="str">
        <f>VLOOKUP(A779,'Part 50 Counties'!$A$2:$B$34,2)</f>
        <v>No</v>
      </c>
      <c r="O779" s="25">
        <f>(IF(N779="No",0,(IF(D779="CO2",0,(VLOOKUP(F779,'Rule Reductions'!$C$2:$E$75,2,FALSE))))))</f>
        <v>0</v>
      </c>
      <c r="P779" s="25">
        <f>(IF(N779="No",0,(IF(D779="CO2",0,(VLOOKUP(F779,'Rule Reductions'!$C$2:$E$75,3,FALSE))))))</f>
        <v>0</v>
      </c>
      <c r="Q779" s="22">
        <f t="shared" si="72"/>
        <v>3.4724183120412054E-2</v>
      </c>
      <c r="R779" s="22">
        <f t="shared" si="73"/>
        <v>3.6567650805187653E-2</v>
      </c>
      <c r="S779" s="22">
        <f t="shared" si="74"/>
        <v>3.1557772274220415E-2</v>
      </c>
      <c r="T779" s="22">
        <f t="shared" si="75"/>
        <v>3.5806788433417461E-2</v>
      </c>
      <c r="U779" s="22">
        <f t="shared" si="76"/>
        <v>3.9258182775254814E-2</v>
      </c>
      <c r="V779" s="22">
        <f t="shared" si="77"/>
        <v>3.2737773985873291E-2</v>
      </c>
    </row>
    <row r="780" spans="1:22" x14ac:dyDescent="0.25">
      <c r="A780" s="1" t="s">
        <v>69</v>
      </c>
      <c r="B780" s="1" t="s">
        <v>35</v>
      </c>
      <c r="C780" s="1" t="s">
        <v>11</v>
      </c>
      <c r="D780" s="1" t="s">
        <v>23</v>
      </c>
      <c r="E780" s="3">
        <v>0</v>
      </c>
      <c r="F780" s="1" t="s">
        <v>11</v>
      </c>
      <c r="G780" s="1" t="s">
        <v>101</v>
      </c>
      <c r="H780" s="13">
        <f>IF(G780="Mix",'Growth Factors'!$N$7,(IF(G780="Oil",'Growth Factors'!$E$7,'Growth Factors'!$K$7)))</f>
        <v>8.9570562775409979E-2</v>
      </c>
      <c r="I780" s="23">
        <f>IF(G780="Mix",'Growth Factors'!$O$7,(IF(G780="Oil",'Growth Factors'!$F$7,'Growth Factors'!$L$7)))</f>
        <v>0.14741463403243865</v>
      </c>
      <c r="J780" s="23">
        <f>IF(G780="Mix",'Growth Factors'!$P$7,(IF(G780="Oil",'Growth Factors'!$G$7,'Growth Factors'!$M$7)))</f>
        <v>-9.7846340250338504E-3</v>
      </c>
      <c r="K780" s="23">
        <f>IF(G780="Mix",'Growth Factors'!$N$12,(IF(G780="Oil",'Growth Factors'!$E$12,'Growth Factors'!$K$12)))</f>
        <v>0.12354040091572198</v>
      </c>
      <c r="L780" s="23">
        <f>IF(G780="Mix",'Growth Factors'!$O$12,(IF(G780="Oil",'Growth Factors'!$F$12,'Growth Factors'!$L$12)))</f>
        <v>0.23183776999580308</v>
      </c>
      <c r="M780" s="23">
        <f>IF(G780="Mix",'Growth Factors'!$P$12,(IF(G780="Oil",'Growth Factors'!$G$12,'Growth Factors'!$M$12)))</f>
        <v>2.7241294693957304E-2</v>
      </c>
      <c r="N780" s="24" t="str">
        <f>VLOOKUP(A780,'Part 50 Counties'!$A$2:$B$34,2)</f>
        <v>No</v>
      </c>
      <c r="O780" s="25">
        <f>(IF(N780="No",0,(IF(D780="CO2",0,(VLOOKUP(F780,'Rule Reductions'!$C$2:$E$75,2,FALSE))))))</f>
        <v>0</v>
      </c>
      <c r="P780" s="25">
        <f>(IF(N780="No",0,(IF(D780="CO2",0,(VLOOKUP(F780,'Rule Reductions'!$C$2:$E$75,3,FALSE))))))</f>
        <v>0</v>
      </c>
      <c r="Q780" s="22">
        <f t="shared" si="72"/>
        <v>0</v>
      </c>
      <c r="R780" s="22">
        <f t="shared" si="73"/>
        <v>0</v>
      </c>
      <c r="S780" s="22">
        <f t="shared" si="74"/>
        <v>0</v>
      </c>
      <c r="T780" s="22">
        <f t="shared" si="75"/>
        <v>0</v>
      </c>
      <c r="U780" s="22">
        <f t="shared" si="76"/>
        <v>0</v>
      </c>
      <c r="V780" s="22">
        <f t="shared" si="77"/>
        <v>0</v>
      </c>
    </row>
    <row r="781" spans="1:22" x14ac:dyDescent="0.25">
      <c r="A781" s="1" t="s">
        <v>69</v>
      </c>
      <c r="B781" s="1" t="s">
        <v>35</v>
      </c>
      <c r="C781" s="1" t="s">
        <v>11</v>
      </c>
      <c r="D781" s="1" t="s">
        <v>24</v>
      </c>
      <c r="E781" s="3">
        <v>0</v>
      </c>
      <c r="F781" s="1" t="s">
        <v>11</v>
      </c>
      <c r="G781" s="1" t="s">
        <v>101</v>
      </c>
      <c r="H781" s="13">
        <f>IF(G781="Mix",'Growth Factors'!$N$7,(IF(G781="Oil",'Growth Factors'!$E$7,'Growth Factors'!$K$7)))</f>
        <v>8.9570562775409979E-2</v>
      </c>
      <c r="I781" s="23">
        <f>IF(G781="Mix",'Growth Factors'!$O$7,(IF(G781="Oil",'Growth Factors'!$F$7,'Growth Factors'!$L$7)))</f>
        <v>0.14741463403243865</v>
      </c>
      <c r="J781" s="23">
        <f>IF(G781="Mix",'Growth Factors'!$P$7,(IF(G781="Oil",'Growth Factors'!$G$7,'Growth Factors'!$M$7)))</f>
        <v>-9.7846340250338504E-3</v>
      </c>
      <c r="K781" s="23">
        <f>IF(G781="Mix",'Growth Factors'!$N$12,(IF(G781="Oil",'Growth Factors'!$E$12,'Growth Factors'!$K$12)))</f>
        <v>0.12354040091572198</v>
      </c>
      <c r="L781" s="23">
        <f>IF(G781="Mix",'Growth Factors'!$O$12,(IF(G781="Oil",'Growth Factors'!$F$12,'Growth Factors'!$L$12)))</f>
        <v>0.23183776999580308</v>
      </c>
      <c r="M781" s="23">
        <f>IF(G781="Mix",'Growth Factors'!$P$12,(IF(G781="Oil",'Growth Factors'!$G$12,'Growth Factors'!$M$12)))</f>
        <v>2.7241294693957304E-2</v>
      </c>
      <c r="N781" s="24" t="str">
        <f>VLOOKUP(A781,'Part 50 Counties'!$A$2:$B$34,2)</f>
        <v>No</v>
      </c>
      <c r="O781" s="25">
        <f>(IF(N781="No",0,(IF(D781="CO2",0,(VLOOKUP(F781,'Rule Reductions'!$C$2:$E$75,2,FALSE))))))</f>
        <v>0</v>
      </c>
      <c r="P781" s="25">
        <f>(IF(N781="No",0,(IF(D781="CO2",0,(VLOOKUP(F781,'Rule Reductions'!$C$2:$E$75,3,FALSE))))))</f>
        <v>0</v>
      </c>
      <c r="Q781" s="22">
        <f t="shared" si="72"/>
        <v>0</v>
      </c>
      <c r="R781" s="22">
        <f t="shared" si="73"/>
        <v>0</v>
      </c>
      <c r="S781" s="22">
        <f t="shared" si="74"/>
        <v>0</v>
      </c>
      <c r="T781" s="22">
        <f t="shared" si="75"/>
        <v>0</v>
      </c>
      <c r="U781" s="22">
        <f t="shared" si="76"/>
        <v>0</v>
      </c>
      <c r="V781" s="22">
        <f t="shared" si="77"/>
        <v>0</v>
      </c>
    </row>
    <row r="782" spans="1:22" x14ac:dyDescent="0.25">
      <c r="A782" s="1" t="s">
        <v>58</v>
      </c>
      <c r="B782" s="1" t="s">
        <v>35</v>
      </c>
      <c r="C782" s="1" t="s">
        <v>11</v>
      </c>
      <c r="D782" s="1" t="s">
        <v>23</v>
      </c>
      <c r="E782" s="6">
        <v>1.2096149796997</v>
      </c>
      <c r="F782" s="1" t="s">
        <v>11</v>
      </c>
      <c r="G782" s="1" t="s">
        <v>101</v>
      </c>
      <c r="H782" s="13">
        <f>IF(G782="Mix",'Growth Factors'!$N$7,(IF(G782="Oil",'Growth Factors'!$E$7,'Growth Factors'!$K$7)))</f>
        <v>8.9570562775409979E-2</v>
      </c>
      <c r="I782" s="23">
        <f>IF(G782="Mix",'Growth Factors'!$O$7,(IF(G782="Oil",'Growth Factors'!$F$7,'Growth Factors'!$L$7)))</f>
        <v>0.14741463403243865</v>
      </c>
      <c r="J782" s="23">
        <f>IF(G782="Mix",'Growth Factors'!$P$7,(IF(G782="Oil",'Growth Factors'!$G$7,'Growth Factors'!$M$7)))</f>
        <v>-9.7846340250338504E-3</v>
      </c>
      <c r="K782" s="23">
        <f>IF(G782="Mix",'Growth Factors'!$N$12,(IF(G782="Oil",'Growth Factors'!$E$12,'Growth Factors'!$K$12)))</f>
        <v>0.12354040091572198</v>
      </c>
      <c r="L782" s="23">
        <f>IF(G782="Mix",'Growth Factors'!$O$12,(IF(G782="Oil",'Growth Factors'!$F$12,'Growth Factors'!$L$12)))</f>
        <v>0.23183776999580308</v>
      </c>
      <c r="M782" s="23">
        <f>IF(G782="Mix",'Growth Factors'!$P$12,(IF(G782="Oil",'Growth Factors'!$G$12,'Growth Factors'!$M$12)))</f>
        <v>2.7241294693957304E-2</v>
      </c>
      <c r="N782" s="24" t="str">
        <f>VLOOKUP(A782,'Part 50 Counties'!$A$2:$B$34,2)</f>
        <v>No</v>
      </c>
      <c r="O782" s="25">
        <f>(IF(N782="No",0,(IF(D782="CO2",0,(VLOOKUP(F782,'Rule Reductions'!$C$2:$E$75,2,FALSE))))))</f>
        <v>0</v>
      </c>
      <c r="P782" s="25">
        <f>(IF(N782="No",0,(IF(D782="CO2",0,(VLOOKUP(F782,'Rule Reductions'!$C$2:$E$75,3,FALSE))))))</f>
        <v>0</v>
      </c>
      <c r="Q782" s="22">
        <f t="shared" si="72"/>
        <v>1.3179608741729683</v>
      </c>
      <c r="R782" s="22">
        <f t="shared" si="73"/>
        <v>1.3879299292522871</v>
      </c>
      <c r="S782" s="22">
        <f t="shared" si="74"/>
        <v>1.1977793398121397</v>
      </c>
      <c r="T782" s="22">
        <f t="shared" si="75"/>
        <v>1.3590512992454638</v>
      </c>
      <c r="U782" s="22">
        <f t="shared" si="76"/>
        <v>1.4900494191467972</v>
      </c>
      <c r="V782" s="22">
        <f t="shared" si="77"/>
        <v>1.2425664578279247</v>
      </c>
    </row>
    <row r="783" spans="1:22" x14ac:dyDescent="0.25">
      <c r="A783" s="1" t="s">
        <v>58</v>
      </c>
      <c r="B783" s="1" t="s">
        <v>35</v>
      </c>
      <c r="C783" s="1" t="s">
        <v>11</v>
      </c>
      <c r="D783" s="1" t="s">
        <v>24</v>
      </c>
      <c r="E783" s="7">
        <v>3.3292155404578902E-2</v>
      </c>
      <c r="F783" s="1" t="s">
        <v>11</v>
      </c>
      <c r="G783" s="1" t="s">
        <v>101</v>
      </c>
      <c r="H783" s="13">
        <f>IF(G783="Mix",'Growth Factors'!$N$7,(IF(G783="Oil",'Growth Factors'!$E$7,'Growth Factors'!$K$7)))</f>
        <v>8.9570562775409979E-2</v>
      </c>
      <c r="I783" s="23">
        <f>IF(G783="Mix",'Growth Factors'!$O$7,(IF(G783="Oil",'Growth Factors'!$F$7,'Growth Factors'!$L$7)))</f>
        <v>0.14741463403243865</v>
      </c>
      <c r="J783" s="23">
        <f>IF(G783="Mix",'Growth Factors'!$P$7,(IF(G783="Oil",'Growth Factors'!$G$7,'Growth Factors'!$M$7)))</f>
        <v>-9.7846340250338504E-3</v>
      </c>
      <c r="K783" s="23">
        <f>IF(G783="Mix",'Growth Factors'!$N$12,(IF(G783="Oil",'Growth Factors'!$E$12,'Growth Factors'!$K$12)))</f>
        <v>0.12354040091572198</v>
      </c>
      <c r="L783" s="23">
        <f>IF(G783="Mix",'Growth Factors'!$O$12,(IF(G783="Oil",'Growth Factors'!$F$12,'Growth Factors'!$L$12)))</f>
        <v>0.23183776999580308</v>
      </c>
      <c r="M783" s="23">
        <f>IF(G783="Mix",'Growth Factors'!$P$12,(IF(G783="Oil",'Growth Factors'!$G$12,'Growth Factors'!$M$12)))</f>
        <v>2.7241294693957304E-2</v>
      </c>
      <c r="N783" s="24" t="str">
        <f>VLOOKUP(A783,'Part 50 Counties'!$A$2:$B$34,2)</f>
        <v>No</v>
      </c>
      <c r="O783" s="25">
        <f>(IF(N783="No",0,(IF(D783="CO2",0,(VLOOKUP(F783,'Rule Reductions'!$C$2:$E$75,2,FALSE))))))</f>
        <v>0</v>
      </c>
      <c r="P783" s="25">
        <f>(IF(N783="No",0,(IF(D783="CO2",0,(VLOOKUP(F783,'Rule Reductions'!$C$2:$E$75,3,FALSE))))))</f>
        <v>0</v>
      </c>
      <c r="Q783" s="22">
        <f t="shared" si="72"/>
        <v>3.6274152500173441E-2</v>
      </c>
      <c r="R783" s="22">
        <f t="shared" si="73"/>
        <v>3.8199906309695976E-2</v>
      </c>
      <c r="S783" s="22">
        <f t="shared" si="74"/>
        <v>3.2966403848040546E-2</v>
      </c>
      <c r="T783" s="22">
        <f t="shared" si="75"/>
        <v>3.7405081630609099E-2</v>
      </c>
      <c r="U783" s="22">
        <f t="shared" si="76"/>
        <v>4.1010534471930205E-2</v>
      </c>
      <c r="V783" s="22">
        <f t="shared" si="77"/>
        <v>3.4199076820952058E-2</v>
      </c>
    </row>
    <row r="784" spans="1:22" x14ac:dyDescent="0.25">
      <c r="A784" s="1" t="s">
        <v>82</v>
      </c>
      <c r="B784" s="1" t="s">
        <v>35</v>
      </c>
      <c r="C784" s="1" t="s">
        <v>11</v>
      </c>
      <c r="D784" s="1" t="s">
        <v>23</v>
      </c>
      <c r="E784" s="6">
        <v>1.02095089834413</v>
      </c>
      <c r="F784" s="1" t="s">
        <v>11</v>
      </c>
      <c r="G784" s="1" t="s">
        <v>101</v>
      </c>
      <c r="H784" s="13">
        <f>IF(G784="Mix",'Growth Factors'!$N$7,(IF(G784="Oil",'Growth Factors'!$E$7,'Growth Factors'!$K$7)))</f>
        <v>8.9570562775409979E-2</v>
      </c>
      <c r="I784" s="23">
        <f>IF(G784="Mix",'Growth Factors'!$O$7,(IF(G784="Oil",'Growth Factors'!$F$7,'Growth Factors'!$L$7)))</f>
        <v>0.14741463403243865</v>
      </c>
      <c r="J784" s="23">
        <f>IF(G784="Mix",'Growth Factors'!$P$7,(IF(G784="Oil",'Growth Factors'!$G$7,'Growth Factors'!$M$7)))</f>
        <v>-9.7846340250338504E-3</v>
      </c>
      <c r="K784" s="23">
        <f>IF(G784="Mix",'Growth Factors'!$N$12,(IF(G784="Oil",'Growth Factors'!$E$12,'Growth Factors'!$K$12)))</f>
        <v>0.12354040091572198</v>
      </c>
      <c r="L784" s="23">
        <f>IF(G784="Mix",'Growth Factors'!$O$12,(IF(G784="Oil",'Growth Factors'!$F$12,'Growth Factors'!$L$12)))</f>
        <v>0.23183776999580308</v>
      </c>
      <c r="M784" s="23">
        <f>IF(G784="Mix",'Growth Factors'!$P$12,(IF(G784="Oil",'Growth Factors'!$G$12,'Growth Factors'!$M$12)))</f>
        <v>2.7241294693957304E-2</v>
      </c>
      <c r="N784" s="24" t="str">
        <f>VLOOKUP(A784,'Part 50 Counties'!$A$2:$B$34,2)</f>
        <v>No</v>
      </c>
      <c r="O784" s="25">
        <f>(IF(N784="No",0,(IF(D784="CO2",0,(VLOOKUP(F784,'Rule Reductions'!$C$2:$E$75,2,FALSE))))))</f>
        <v>0</v>
      </c>
      <c r="P784" s="25">
        <f>(IF(N784="No",0,(IF(D784="CO2",0,(VLOOKUP(F784,'Rule Reductions'!$C$2:$E$75,3,FALSE))))))</f>
        <v>0</v>
      </c>
      <c r="Q784" s="22">
        <f t="shared" si="72"/>
        <v>1.112398044874874</v>
      </c>
      <c r="R784" s="22">
        <f t="shared" si="73"/>
        <v>1.1714540013886194</v>
      </c>
      <c r="S784" s="22">
        <f t="shared" si="74"/>
        <v>1.0109612674463031</v>
      </c>
      <c r="T784" s="22">
        <f t="shared" si="75"/>
        <v>1.1470795816408303</v>
      </c>
      <c r="U784" s="22">
        <f t="shared" si="76"/>
        <v>1.257645877891445</v>
      </c>
      <c r="V784" s="22">
        <f t="shared" si="77"/>
        <v>1.048762922633983</v>
      </c>
    </row>
    <row r="785" spans="1:22" x14ac:dyDescent="0.25">
      <c r="A785" s="1" t="s">
        <v>82</v>
      </c>
      <c r="B785" s="1" t="s">
        <v>35</v>
      </c>
      <c r="C785" s="1" t="s">
        <v>11</v>
      </c>
      <c r="D785" s="1" t="s">
        <v>24</v>
      </c>
      <c r="E785" s="7">
        <v>2.8099566009471499E-2</v>
      </c>
      <c r="F785" s="1" t="s">
        <v>11</v>
      </c>
      <c r="G785" s="1" t="s">
        <v>101</v>
      </c>
      <c r="H785" s="13">
        <f>IF(G785="Mix",'Growth Factors'!$N$7,(IF(G785="Oil",'Growth Factors'!$E$7,'Growth Factors'!$K$7)))</f>
        <v>8.9570562775409979E-2</v>
      </c>
      <c r="I785" s="23">
        <f>IF(G785="Mix",'Growth Factors'!$O$7,(IF(G785="Oil",'Growth Factors'!$F$7,'Growth Factors'!$L$7)))</f>
        <v>0.14741463403243865</v>
      </c>
      <c r="J785" s="23">
        <f>IF(G785="Mix",'Growth Factors'!$P$7,(IF(G785="Oil",'Growth Factors'!$G$7,'Growth Factors'!$M$7)))</f>
        <v>-9.7846340250338504E-3</v>
      </c>
      <c r="K785" s="23">
        <f>IF(G785="Mix",'Growth Factors'!$N$12,(IF(G785="Oil",'Growth Factors'!$E$12,'Growth Factors'!$K$12)))</f>
        <v>0.12354040091572198</v>
      </c>
      <c r="L785" s="23">
        <f>IF(G785="Mix",'Growth Factors'!$O$12,(IF(G785="Oil",'Growth Factors'!$F$12,'Growth Factors'!$L$12)))</f>
        <v>0.23183776999580308</v>
      </c>
      <c r="M785" s="23">
        <f>IF(G785="Mix",'Growth Factors'!$P$12,(IF(G785="Oil",'Growth Factors'!$G$12,'Growth Factors'!$M$12)))</f>
        <v>2.7241294693957304E-2</v>
      </c>
      <c r="N785" s="24" t="str">
        <f>VLOOKUP(A785,'Part 50 Counties'!$A$2:$B$34,2)</f>
        <v>No</v>
      </c>
      <c r="O785" s="25">
        <f>(IF(N785="No",0,(IF(D785="CO2",0,(VLOOKUP(F785,'Rule Reductions'!$C$2:$E$75,2,FALSE))))))</f>
        <v>0</v>
      </c>
      <c r="P785" s="25">
        <f>(IF(N785="No",0,(IF(D785="CO2",0,(VLOOKUP(F785,'Rule Reductions'!$C$2:$E$75,3,FALSE))))))</f>
        <v>0</v>
      </c>
      <c r="Q785" s="22">
        <f t="shared" si="72"/>
        <v>3.0616459950684644E-2</v>
      </c>
      <c r="R785" s="22">
        <f t="shared" si="73"/>
        <v>3.2241853249228097E-2</v>
      </c>
      <c r="S785" s="22">
        <f t="shared" si="74"/>
        <v>2.782462203980654E-2</v>
      </c>
      <c r="T785" s="22">
        <f t="shared" si="75"/>
        <v>3.1570997659839402E-2</v>
      </c>
      <c r="U785" s="22">
        <f t="shared" si="76"/>
        <v>3.4614106730957245E-2</v>
      </c>
      <c r="V785" s="22">
        <f t="shared" si="77"/>
        <v>2.8865034567907819E-2</v>
      </c>
    </row>
    <row r="786" spans="1:22" x14ac:dyDescent="0.25">
      <c r="A786" s="1" t="s">
        <v>67</v>
      </c>
      <c r="B786" s="1" t="s">
        <v>35</v>
      </c>
      <c r="C786" s="1" t="s">
        <v>11</v>
      </c>
      <c r="D786" s="1" t="s">
        <v>23</v>
      </c>
      <c r="E786" s="6">
        <v>1.72891053809874</v>
      </c>
      <c r="F786" s="1" t="s">
        <v>11</v>
      </c>
      <c r="G786" s="1" t="s">
        <v>101</v>
      </c>
      <c r="H786" s="13">
        <f>IF(G786="Mix",'Growth Factors'!$N$7,(IF(G786="Oil",'Growth Factors'!$E$7,'Growth Factors'!$K$7)))</f>
        <v>8.9570562775409979E-2</v>
      </c>
      <c r="I786" s="23">
        <f>IF(G786="Mix",'Growth Factors'!$O$7,(IF(G786="Oil",'Growth Factors'!$F$7,'Growth Factors'!$L$7)))</f>
        <v>0.14741463403243865</v>
      </c>
      <c r="J786" s="23">
        <f>IF(G786="Mix",'Growth Factors'!$P$7,(IF(G786="Oil",'Growth Factors'!$G$7,'Growth Factors'!$M$7)))</f>
        <v>-9.7846340250338504E-3</v>
      </c>
      <c r="K786" s="23">
        <f>IF(G786="Mix",'Growth Factors'!$N$12,(IF(G786="Oil",'Growth Factors'!$E$12,'Growth Factors'!$K$12)))</f>
        <v>0.12354040091572198</v>
      </c>
      <c r="L786" s="23">
        <f>IF(G786="Mix",'Growth Factors'!$O$12,(IF(G786="Oil",'Growth Factors'!$F$12,'Growth Factors'!$L$12)))</f>
        <v>0.23183776999580308</v>
      </c>
      <c r="M786" s="23">
        <f>IF(G786="Mix",'Growth Factors'!$P$12,(IF(G786="Oil",'Growth Factors'!$G$12,'Growth Factors'!$M$12)))</f>
        <v>2.7241294693957304E-2</v>
      </c>
      <c r="N786" s="24" t="str">
        <f>VLOOKUP(A786,'Part 50 Counties'!$A$2:$B$34,2)</f>
        <v>No</v>
      </c>
      <c r="O786" s="25">
        <f>(IF(N786="No",0,(IF(D786="CO2",0,(VLOOKUP(F786,'Rule Reductions'!$C$2:$E$75,2,FALSE))))))</f>
        <v>0</v>
      </c>
      <c r="P786" s="25">
        <f>(IF(N786="No",0,(IF(D786="CO2",0,(VLOOKUP(F786,'Rule Reductions'!$C$2:$E$75,3,FALSE))))))</f>
        <v>0</v>
      </c>
      <c r="Q786" s="22">
        <f t="shared" si="72"/>
        <v>1.883770027984581</v>
      </c>
      <c r="R786" s="22">
        <f t="shared" si="73"/>
        <v>1.9837772523473924</v>
      </c>
      <c r="S786" s="22">
        <f t="shared" si="74"/>
        <v>1.7119937812214194</v>
      </c>
      <c r="T786" s="22">
        <f t="shared" si="75"/>
        <v>1.9425008391228749</v>
      </c>
      <c r="U786" s="22">
        <f t="shared" si="76"/>
        <v>2.1297373017737962</v>
      </c>
      <c r="V786" s="22">
        <f t="shared" si="77"/>
        <v>1.776008299566576</v>
      </c>
    </row>
    <row r="787" spans="1:22" x14ac:dyDescent="0.25">
      <c r="A787" s="1" t="s">
        <v>67</v>
      </c>
      <c r="B787" s="1" t="s">
        <v>35</v>
      </c>
      <c r="C787" s="1" t="s">
        <v>11</v>
      </c>
      <c r="D787" s="1" t="s">
        <v>24</v>
      </c>
      <c r="E787" s="7">
        <v>4.7584693709139703E-2</v>
      </c>
      <c r="F787" s="1" t="s">
        <v>11</v>
      </c>
      <c r="G787" s="1" t="s">
        <v>101</v>
      </c>
      <c r="H787" s="13">
        <f>IF(G787="Mix",'Growth Factors'!$N$7,(IF(G787="Oil",'Growth Factors'!$E$7,'Growth Factors'!$K$7)))</f>
        <v>8.9570562775409979E-2</v>
      </c>
      <c r="I787" s="23">
        <f>IF(G787="Mix",'Growth Factors'!$O$7,(IF(G787="Oil",'Growth Factors'!$F$7,'Growth Factors'!$L$7)))</f>
        <v>0.14741463403243865</v>
      </c>
      <c r="J787" s="23">
        <f>IF(G787="Mix",'Growth Factors'!$P$7,(IF(G787="Oil",'Growth Factors'!$G$7,'Growth Factors'!$M$7)))</f>
        <v>-9.7846340250338504E-3</v>
      </c>
      <c r="K787" s="23">
        <f>IF(G787="Mix",'Growth Factors'!$N$12,(IF(G787="Oil",'Growth Factors'!$E$12,'Growth Factors'!$K$12)))</f>
        <v>0.12354040091572198</v>
      </c>
      <c r="L787" s="23">
        <f>IF(G787="Mix",'Growth Factors'!$O$12,(IF(G787="Oil",'Growth Factors'!$F$12,'Growth Factors'!$L$12)))</f>
        <v>0.23183776999580308</v>
      </c>
      <c r="M787" s="23">
        <f>IF(G787="Mix",'Growth Factors'!$P$12,(IF(G787="Oil",'Growth Factors'!$G$12,'Growth Factors'!$M$12)))</f>
        <v>2.7241294693957304E-2</v>
      </c>
      <c r="N787" s="24" t="str">
        <f>VLOOKUP(A787,'Part 50 Counties'!$A$2:$B$34,2)</f>
        <v>No</v>
      </c>
      <c r="O787" s="25">
        <f>(IF(N787="No",0,(IF(D787="CO2",0,(VLOOKUP(F787,'Rule Reductions'!$C$2:$E$75,2,FALSE))))))</f>
        <v>0</v>
      </c>
      <c r="P787" s="25">
        <f>(IF(N787="No",0,(IF(D787="CO2",0,(VLOOKUP(F787,'Rule Reductions'!$C$2:$E$75,3,FALSE))))))</f>
        <v>0</v>
      </c>
      <c r="Q787" s="22">
        <f t="shared" si="72"/>
        <v>5.1846881504162855E-2</v>
      </c>
      <c r="R787" s="22">
        <f t="shared" si="73"/>
        <v>5.4599373917818217E-2</v>
      </c>
      <c r="S787" s="22">
        <f t="shared" si="74"/>
        <v>4.7119094896002439E-2</v>
      </c>
      <c r="T787" s="22">
        <f t="shared" si="75"/>
        <v>5.3463325847418655E-2</v>
      </c>
      <c r="U787" s="22">
        <f t="shared" si="76"/>
        <v>5.8616622984599978E-2</v>
      </c>
      <c r="V787" s="22">
        <f t="shared" si="77"/>
        <v>4.8880962373392074E-2</v>
      </c>
    </row>
    <row r="788" spans="1:22" x14ac:dyDescent="0.25">
      <c r="A788" s="1" t="s">
        <v>49</v>
      </c>
      <c r="B788" s="1" t="s">
        <v>35</v>
      </c>
      <c r="C788" s="1" t="s">
        <v>11</v>
      </c>
      <c r="D788" s="1" t="s">
        <v>23</v>
      </c>
      <c r="E788" s="4">
        <v>0.20419017966882599</v>
      </c>
      <c r="F788" s="1" t="s">
        <v>11</v>
      </c>
      <c r="G788" s="1" t="s">
        <v>101</v>
      </c>
      <c r="H788" s="13">
        <f>IF(G788="Mix",'Growth Factors'!$N$7,(IF(G788="Oil",'Growth Factors'!$E$7,'Growth Factors'!$K$7)))</f>
        <v>8.9570562775409979E-2</v>
      </c>
      <c r="I788" s="23">
        <f>IF(G788="Mix",'Growth Factors'!$O$7,(IF(G788="Oil",'Growth Factors'!$F$7,'Growth Factors'!$L$7)))</f>
        <v>0.14741463403243865</v>
      </c>
      <c r="J788" s="23">
        <f>IF(G788="Mix",'Growth Factors'!$P$7,(IF(G788="Oil",'Growth Factors'!$G$7,'Growth Factors'!$M$7)))</f>
        <v>-9.7846340250338504E-3</v>
      </c>
      <c r="K788" s="23">
        <f>IF(G788="Mix",'Growth Factors'!$N$12,(IF(G788="Oil",'Growth Factors'!$E$12,'Growth Factors'!$K$12)))</f>
        <v>0.12354040091572198</v>
      </c>
      <c r="L788" s="23">
        <f>IF(G788="Mix",'Growth Factors'!$O$12,(IF(G788="Oil",'Growth Factors'!$F$12,'Growth Factors'!$L$12)))</f>
        <v>0.23183776999580308</v>
      </c>
      <c r="M788" s="23">
        <f>IF(G788="Mix",'Growth Factors'!$P$12,(IF(G788="Oil",'Growth Factors'!$G$12,'Growth Factors'!$M$12)))</f>
        <v>2.7241294693957304E-2</v>
      </c>
      <c r="N788" s="24" t="str">
        <f>VLOOKUP(A788,'Part 50 Counties'!$A$2:$B$34,2)</f>
        <v>No</v>
      </c>
      <c r="O788" s="25">
        <f>(IF(N788="No",0,(IF(D788="CO2",0,(VLOOKUP(F788,'Rule Reductions'!$C$2:$E$75,2,FALSE))))))</f>
        <v>0</v>
      </c>
      <c r="P788" s="25">
        <f>(IF(N788="No",0,(IF(D788="CO2",0,(VLOOKUP(F788,'Rule Reductions'!$C$2:$E$75,3,FALSE))))))</f>
        <v>0</v>
      </c>
      <c r="Q788" s="22">
        <f t="shared" si="72"/>
        <v>0.22247960897497482</v>
      </c>
      <c r="R788" s="22">
        <f t="shared" si="73"/>
        <v>0.23429080027772389</v>
      </c>
      <c r="S788" s="22">
        <f t="shared" si="74"/>
        <v>0.20219225348926062</v>
      </c>
      <c r="T788" s="22">
        <f t="shared" si="75"/>
        <v>0.22941591632816605</v>
      </c>
      <c r="U788" s="22">
        <f t="shared" si="76"/>
        <v>0.25152917557828902</v>
      </c>
      <c r="V788" s="22">
        <f t="shared" si="77"/>
        <v>0.20975258452679657</v>
      </c>
    </row>
    <row r="789" spans="1:22" x14ac:dyDescent="0.25">
      <c r="A789" s="1" t="s">
        <v>49</v>
      </c>
      <c r="B789" s="1" t="s">
        <v>35</v>
      </c>
      <c r="C789" s="1" t="s">
        <v>11</v>
      </c>
      <c r="D789" s="1" t="s">
        <v>24</v>
      </c>
      <c r="E789" s="7">
        <v>5.6199132018943101E-3</v>
      </c>
      <c r="F789" s="1" t="s">
        <v>11</v>
      </c>
      <c r="G789" s="1" t="s">
        <v>101</v>
      </c>
      <c r="H789" s="13">
        <f>IF(G789="Mix",'Growth Factors'!$N$7,(IF(G789="Oil",'Growth Factors'!$E$7,'Growth Factors'!$K$7)))</f>
        <v>8.9570562775409979E-2</v>
      </c>
      <c r="I789" s="23">
        <f>IF(G789="Mix",'Growth Factors'!$O$7,(IF(G789="Oil",'Growth Factors'!$F$7,'Growth Factors'!$L$7)))</f>
        <v>0.14741463403243865</v>
      </c>
      <c r="J789" s="23">
        <f>IF(G789="Mix",'Growth Factors'!$P$7,(IF(G789="Oil",'Growth Factors'!$G$7,'Growth Factors'!$M$7)))</f>
        <v>-9.7846340250338504E-3</v>
      </c>
      <c r="K789" s="23">
        <f>IF(G789="Mix",'Growth Factors'!$N$12,(IF(G789="Oil",'Growth Factors'!$E$12,'Growth Factors'!$K$12)))</f>
        <v>0.12354040091572198</v>
      </c>
      <c r="L789" s="23">
        <f>IF(G789="Mix",'Growth Factors'!$O$12,(IF(G789="Oil",'Growth Factors'!$F$12,'Growth Factors'!$L$12)))</f>
        <v>0.23183776999580308</v>
      </c>
      <c r="M789" s="23">
        <f>IF(G789="Mix",'Growth Factors'!$P$12,(IF(G789="Oil",'Growth Factors'!$G$12,'Growth Factors'!$M$12)))</f>
        <v>2.7241294693957304E-2</v>
      </c>
      <c r="N789" s="24" t="str">
        <f>VLOOKUP(A789,'Part 50 Counties'!$A$2:$B$34,2)</f>
        <v>No</v>
      </c>
      <c r="O789" s="25">
        <f>(IF(N789="No",0,(IF(D789="CO2",0,(VLOOKUP(F789,'Rule Reductions'!$C$2:$E$75,2,FALSE))))))</f>
        <v>0</v>
      </c>
      <c r="P789" s="25">
        <f>(IF(N789="No",0,(IF(D789="CO2",0,(VLOOKUP(F789,'Rule Reductions'!$C$2:$E$75,3,FALSE))))))</f>
        <v>0</v>
      </c>
      <c r="Q789" s="22">
        <f t="shared" si="72"/>
        <v>6.1232919901369398E-3</v>
      </c>
      <c r="R789" s="22">
        <f t="shared" si="73"/>
        <v>6.4483706498456306E-3</v>
      </c>
      <c r="S789" s="22">
        <f t="shared" si="74"/>
        <v>5.5649244079613181E-3</v>
      </c>
      <c r="T789" s="22">
        <f t="shared" si="75"/>
        <v>6.314199531967892E-3</v>
      </c>
      <c r="U789" s="22">
        <f t="shared" si="76"/>
        <v>6.9228213461914609E-3</v>
      </c>
      <c r="V789" s="22">
        <f t="shared" si="77"/>
        <v>5.7730069135815739E-3</v>
      </c>
    </row>
    <row r="790" spans="1:22" x14ac:dyDescent="0.25">
      <c r="A790" s="1" t="s">
        <v>70</v>
      </c>
      <c r="B790" s="1" t="s">
        <v>35</v>
      </c>
      <c r="C790" s="1" t="s">
        <v>11</v>
      </c>
      <c r="D790" s="1" t="s">
        <v>23</v>
      </c>
      <c r="E790" s="6">
        <v>2.05083184016256</v>
      </c>
      <c r="F790" s="1" t="s">
        <v>11</v>
      </c>
      <c r="G790" s="1" t="s">
        <v>101</v>
      </c>
      <c r="H790" s="13">
        <f>IF(G790="Mix",'Growth Factors'!$N$7,(IF(G790="Oil",'Growth Factors'!$E$7,'Growth Factors'!$K$7)))</f>
        <v>8.9570562775409979E-2</v>
      </c>
      <c r="I790" s="23">
        <f>IF(G790="Mix",'Growth Factors'!$O$7,(IF(G790="Oil",'Growth Factors'!$F$7,'Growth Factors'!$L$7)))</f>
        <v>0.14741463403243865</v>
      </c>
      <c r="J790" s="23">
        <f>IF(G790="Mix",'Growth Factors'!$P$7,(IF(G790="Oil",'Growth Factors'!$G$7,'Growth Factors'!$M$7)))</f>
        <v>-9.7846340250338504E-3</v>
      </c>
      <c r="K790" s="23">
        <f>IF(G790="Mix",'Growth Factors'!$N$12,(IF(G790="Oil",'Growth Factors'!$E$12,'Growth Factors'!$K$12)))</f>
        <v>0.12354040091572198</v>
      </c>
      <c r="L790" s="23">
        <f>IF(G790="Mix",'Growth Factors'!$O$12,(IF(G790="Oil",'Growth Factors'!$F$12,'Growth Factors'!$L$12)))</f>
        <v>0.23183776999580308</v>
      </c>
      <c r="M790" s="23">
        <f>IF(G790="Mix",'Growth Factors'!$P$12,(IF(G790="Oil",'Growth Factors'!$G$12,'Growth Factors'!$M$12)))</f>
        <v>2.7241294693957304E-2</v>
      </c>
      <c r="N790" s="24" t="str">
        <f>VLOOKUP(A790,'Part 50 Counties'!$A$2:$B$34,2)</f>
        <v>Yes</v>
      </c>
      <c r="O790" s="25">
        <f>(IF(N790="No",0,(IF(D790="CO2",0,(VLOOKUP(F790,'Rule Reductions'!$C$2:$E$75,2,FALSE))))))</f>
        <v>0.75119553240227843</v>
      </c>
      <c r="P790" s="25">
        <f>(IF(N790="No",0,(IF(D790="CO2",0,(VLOOKUP(F790,'Rule Reductions'!$C$2:$E$75,3,FALSE))))))</f>
        <v>0.75119553240227843</v>
      </c>
      <c r="Q790" s="22">
        <f t="shared" si="72"/>
        <v>0.55596005232149659</v>
      </c>
      <c r="R790" s="22">
        <f t="shared" si="73"/>
        <v>0.58547534392466638</v>
      </c>
      <c r="S790" s="22">
        <f t="shared" si="74"/>
        <v>0.50526345469051481</v>
      </c>
      <c r="T790" s="22">
        <f t="shared" si="75"/>
        <v>0.57329337026809524</v>
      </c>
      <c r="U790" s="22">
        <f t="shared" si="76"/>
        <v>0.62855276606773469</v>
      </c>
      <c r="V790" s="22">
        <f t="shared" si="77"/>
        <v>0.5241561615707625</v>
      </c>
    </row>
    <row r="791" spans="1:22" x14ac:dyDescent="0.25">
      <c r="A791" s="1" t="s">
        <v>70</v>
      </c>
      <c r="B791" s="1" t="s">
        <v>35</v>
      </c>
      <c r="C791" s="1" t="s">
        <v>11</v>
      </c>
      <c r="D791" s="1" t="s">
        <v>24</v>
      </c>
      <c r="E791" s="7">
        <v>5.6444913031997002E-2</v>
      </c>
      <c r="F791" s="1" t="s">
        <v>11</v>
      </c>
      <c r="G791" s="1" t="s">
        <v>101</v>
      </c>
      <c r="H791" s="13">
        <f>IF(G791="Mix",'Growth Factors'!$N$7,(IF(G791="Oil",'Growth Factors'!$E$7,'Growth Factors'!$K$7)))</f>
        <v>8.9570562775409979E-2</v>
      </c>
      <c r="I791" s="23">
        <f>IF(G791="Mix",'Growth Factors'!$O$7,(IF(G791="Oil",'Growth Factors'!$F$7,'Growth Factors'!$L$7)))</f>
        <v>0.14741463403243865</v>
      </c>
      <c r="J791" s="23">
        <f>IF(G791="Mix",'Growth Factors'!$P$7,(IF(G791="Oil",'Growth Factors'!$G$7,'Growth Factors'!$M$7)))</f>
        <v>-9.7846340250338504E-3</v>
      </c>
      <c r="K791" s="23">
        <f>IF(G791="Mix",'Growth Factors'!$N$12,(IF(G791="Oil",'Growth Factors'!$E$12,'Growth Factors'!$K$12)))</f>
        <v>0.12354040091572198</v>
      </c>
      <c r="L791" s="23">
        <f>IF(G791="Mix",'Growth Factors'!$O$12,(IF(G791="Oil",'Growth Factors'!$F$12,'Growth Factors'!$L$12)))</f>
        <v>0.23183776999580308</v>
      </c>
      <c r="M791" s="23">
        <f>IF(G791="Mix",'Growth Factors'!$P$12,(IF(G791="Oil",'Growth Factors'!$G$12,'Growth Factors'!$M$12)))</f>
        <v>2.7241294693957304E-2</v>
      </c>
      <c r="N791" s="24" t="str">
        <f>VLOOKUP(A791,'Part 50 Counties'!$A$2:$B$34,2)</f>
        <v>Yes</v>
      </c>
      <c r="O791" s="25">
        <f>(IF(N791="No",0,(IF(D791="CO2",0,(VLOOKUP(F791,'Rule Reductions'!$C$2:$E$75,2,FALSE))))))</f>
        <v>0</v>
      </c>
      <c r="P791" s="25">
        <f>(IF(N791="No",0,(IF(D791="CO2",0,(VLOOKUP(F791,'Rule Reductions'!$C$2:$E$75,3,FALSE))))))</f>
        <v>0</v>
      </c>
      <c r="Q791" s="22">
        <f t="shared" si="72"/>
        <v>6.1500715658082045E-2</v>
      </c>
      <c r="R791" s="22">
        <f t="shared" si="73"/>
        <v>6.476571922960167E-2</v>
      </c>
      <c r="S791" s="22">
        <f t="shared" si="74"/>
        <v>5.5892620215404046E-2</v>
      </c>
      <c r="T791" s="22">
        <f t="shared" si="75"/>
        <v>6.3418140217622973E-2</v>
      </c>
      <c r="U791" s="22">
        <f t="shared" si="76"/>
        <v>6.9530975796942243E-2</v>
      </c>
      <c r="V791" s="22">
        <f t="shared" si="77"/>
        <v>5.7982545541876422E-2</v>
      </c>
    </row>
    <row r="792" spans="1:22" x14ac:dyDescent="0.25">
      <c r="A792" s="1" t="s">
        <v>57</v>
      </c>
      <c r="B792" s="1" t="s">
        <v>50</v>
      </c>
      <c r="C792" s="1" t="s">
        <v>86</v>
      </c>
      <c r="D792" s="1" t="s">
        <v>23</v>
      </c>
      <c r="E792" s="8">
        <v>4.1399999999999998E-4</v>
      </c>
      <c r="F792" s="1" t="s">
        <v>86</v>
      </c>
      <c r="G792" s="1" t="s">
        <v>100</v>
      </c>
      <c r="H792" s="13">
        <f>IF(G792="Mix",'Growth Factors'!$N$7,(IF(G792="Oil",'Growth Factors'!$E$7,'Growth Factors'!$K$7)))</f>
        <v>0.12321919048916015</v>
      </c>
      <c r="I792" s="23">
        <f>IF(G792="Mix",'Growth Factors'!$O$7,(IF(G792="Oil",'Growth Factors'!$F$7,'Growth Factors'!$L$7)))</f>
        <v>0.28844315001838977</v>
      </c>
      <c r="J792" s="23">
        <f>IF(G792="Mix",'Growth Factors'!$P$7,(IF(G792="Oil",'Growth Factors'!$G$7,'Growth Factors'!$M$7)))</f>
        <v>-5.5772089494429255E-4</v>
      </c>
      <c r="K792" s="23">
        <f>IF(G792="Mix",'Growth Factors'!$N$12,(IF(G792="Oil",'Growth Factors'!$E$12,'Growth Factors'!$K$12)))</f>
        <v>0.15067268446583987</v>
      </c>
      <c r="L792" s="23">
        <f>IF(G792="Mix",'Growth Factors'!$O$12,(IF(G792="Oil",'Growth Factors'!$F$12,'Growth Factors'!$L$12)))</f>
        <v>0.41821082914081459</v>
      </c>
      <c r="M792" s="23">
        <f>IF(G792="Mix",'Growth Factors'!$P$12,(IF(G792="Oil",'Growth Factors'!$G$12,'Growth Factors'!$M$12)))</f>
        <v>6.2059761281023675E-3</v>
      </c>
      <c r="N792" s="24" t="str">
        <f>VLOOKUP(A792,'Part 50 Counties'!$A$2:$B$34,2)</f>
        <v>No</v>
      </c>
      <c r="O792" s="25">
        <f>(IF(N792="No",0,(IF(D792="CO2",0,(VLOOKUP(F792,'Rule Reductions'!$C$2:$E$75,2,FALSE))))))</f>
        <v>0</v>
      </c>
      <c r="P792" s="25">
        <f>(IF(N792="No",0,(IF(D792="CO2",0,(VLOOKUP(F792,'Rule Reductions'!$C$2:$E$75,3,FALSE))))))</f>
        <v>0</v>
      </c>
      <c r="Q792" s="22">
        <f t="shared" si="72"/>
        <v>4.6501274486251227E-4</v>
      </c>
      <c r="R792" s="22">
        <f t="shared" si="73"/>
        <v>5.3341546410761332E-4</v>
      </c>
      <c r="S792" s="22">
        <f t="shared" si="74"/>
        <v>4.1376910354949301E-4</v>
      </c>
      <c r="T792" s="22">
        <f t="shared" si="75"/>
        <v>4.7637849136885772E-4</v>
      </c>
      <c r="U792" s="22">
        <f t="shared" si="76"/>
        <v>5.8713928326429719E-4</v>
      </c>
      <c r="V792" s="22">
        <f t="shared" si="77"/>
        <v>4.1656927411703434E-4</v>
      </c>
    </row>
    <row r="793" spans="1:22" x14ac:dyDescent="0.25">
      <c r="A793" s="1" t="s">
        <v>57</v>
      </c>
      <c r="B793" s="1" t="s">
        <v>50</v>
      </c>
      <c r="C793" s="1" t="s">
        <v>86</v>
      </c>
      <c r="D793" s="1" t="s">
        <v>24</v>
      </c>
      <c r="E793" s="8">
        <v>1.242E-5</v>
      </c>
      <c r="F793" s="1" t="s">
        <v>86</v>
      </c>
      <c r="G793" s="1" t="s">
        <v>100</v>
      </c>
      <c r="H793" s="13">
        <f>IF(G793="Mix",'Growth Factors'!$N$7,(IF(G793="Oil",'Growth Factors'!$E$7,'Growth Factors'!$K$7)))</f>
        <v>0.12321919048916015</v>
      </c>
      <c r="I793" s="23">
        <f>IF(G793="Mix",'Growth Factors'!$O$7,(IF(G793="Oil",'Growth Factors'!$F$7,'Growth Factors'!$L$7)))</f>
        <v>0.28844315001838977</v>
      </c>
      <c r="J793" s="23">
        <f>IF(G793="Mix",'Growth Factors'!$P$7,(IF(G793="Oil",'Growth Factors'!$G$7,'Growth Factors'!$M$7)))</f>
        <v>-5.5772089494429255E-4</v>
      </c>
      <c r="K793" s="23">
        <f>IF(G793="Mix",'Growth Factors'!$N$12,(IF(G793="Oil",'Growth Factors'!$E$12,'Growth Factors'!$K$12)))</f>
        <v>0.15067268446583987</v>
      </c>
      <c r="L793" s="23">
        <f>IF(G793="Mix",'Growth Factors'!$O$12,(IF(G793="Oil",'Growth Factors'!$F$12,'Growth Factors'!$L$12)))</f>
        <v>0.41821082914081459</v>
      </c>
      <c r="M793" s="23">
        <f>IF(G793="Mix",'Growth Factors'!$P$12,(IF(G793="Oil",'Growth Factors'!$G$12,'Growth Factors'!$M$12)))</f>
        <v>6.2059761281023675E-3</v>
      </c>
      <c r="N793" s="24" t="str">
        <f>VLOOKUP(A793,'Part 50 Counties'!$A$2:$B$34,2)</f>
        <v>No</v>
      </c>
      <c r="O793" s="25">
        <f>(IF(N793="No",0,(IF(D793="CO2",0,(VLOOKUP(F793,'Rule Reductions'!$C$2:$E$75,2,FALSE))))))</f>
        <v>0</v>
      </c>
      <c r="P793" s="25">
        <f>(IF(N793="No",0,(IF(D793="CO2",0,(VLOOKUP(F793,'Rule Reductions'!$C$2:$E$75,3,FALSE))))))</f>
        <v>0</v>
      </c>
      <c r="Q793" s="22">
        <f t="shared" si="72"/>
        <v>1.3950382345875369E-5</v>
      </c>
      <c r="R793" s="22">
        <f t="shared" si="73"/>
        <v>1.6002463923228399E-5</v>
      </c>
      <c r="S793" s="22">
        <f t="shared" si="74"/>
        <v>1.2413073106484792E-5</v>
      </c>
      <c r="T793" s="22">
        <f t="shared" si="75"/>
        <v>1.4291354741065732E-5</v>
      </c>
      <c r="U793" s="22">
        <f t="shared" si="76"/>
        <v>1.7614178497928919E-5</v>
      </c>
      <c r="V793" s="22">
        <f t="shared" si="77"/>
        <v>1.2497078223511032E-5</v>
      </c>
    </row>
    <row r="794" spans="1:22" x14ac:dyDescent="0.25">
      <c r="A794" s="1" t="s">
        <v>51</v>
      </c>
      <c r="B794" s="1" t="s">
        <v>50</v>
      </c>
      <c r="C794" s="1" t="s">
        <v>86</v>
      </c>
      <c r="D794" s="1" t="s">
        <v>23</v>
      </c>
      <c r="E794" s="8">
        <v>8.0999999999999996E-4</v>
      </c>
      <c r="F794" s="1" t="s">
        <v>86</v>
      </c>
      <c r="G794" s="1" t="s">
        <v>100</v>
      </c>
      <c r="H794" s="13">
        <f>IF(G794="Mix",'Growth Factors'!$N$7,(IF(G794="Oil",'Growth Factors'!$E$7,'Growth Factors'!$K$7)))</f>
        <v>0.12321919048916015</v>
      </c>
      <c r="I794" s="23">
        <f>IF(G794="Mix",'Growth Factors'!$O$7,(IF(G794="Oil",'Growth Factors'!$F$7,'Growth Factors'!$L$7)))</f>
        <v>0.28844315001838977</v>
      </c>
      <c r="J794" s="23">
        <f>IF(G794="Mix",'Growth Factors'!$P$7,(IF(G794="Oil",'Growth Factors'!$G$7,'Growth Factors'!$M$7)))</f>
        <v>-5.5772089494429255E-4</v>
      </c>
      <c r="K794" s="23">
        <f>IF(G794="Mix",'Growth Factors'!$N$12,(IF(G794="Oil",'Growth Factors'!$E$12,'Growth Factors'!$K$12)))</f>
        <v>0.15067268446583987</v>
      </c>
      <c r="L794" s="23">
        <f>IF(G794="Mix",'Growth Factors'!$O$12,(IF(G794="Oil",'Growth Factors'!$F$12,'Growth Factors'!$L$12)))</f>
        <v>0.41821082914081459</v>
      </c>
      <c r="M794" s="23">
        <f>IF(G794="Mix",'Growth Factors'!$P$12,(IF(G794="Oil",'Growth Factors'!$G$12,'Growth Factors'!$M$12)))</f>
        <v>6.2059761281023675E-3</v>
      </c>
      <c r="N794" s="24" t="str">
        <f>VLOOKUP(A794,'Part 50 Counties'!$A$2:$B$34,2)</f>
        <v>No</v>
      </c>
      <c r="O794" s="25">
        <f>(IF(N794="No",0,(IF(D794="CO2",0,(VLOOKUP(F794,'Rule Reductions'!$C$2:$E$75,2,FALSE))))))</f>
        <v>0</v>
      </c>
      <c r="P794" s="25">
        <f>(IF(N794="No",0,(IF(D794="CO2",0,(VLOOKUP(F794,'Rule Reductions'!$C$2:$E$75,3,FALSE))))))</f>
        <v>0</v>
      </c>
      <c r="Q794" s="22">
        <f t="shared" si="72"/>
        <v>9.0980754429621975E-4</v>
      </c>
      <c r="R794" s="22">
        <f t="shared" si="73"/>
        <v>1.0436389515148957E-3</v>
      </c>
      <c r="S794" s="22">
        <f t="shared" si="74"/>
        <v>8.0954824607509508E-4</v>
      </c>
      <c r="T794" s="22">
        <f t="shared" si="75"/>
        <v>9.3204487441733025E-4</v>
      </c>
      <c r="U794" s="22">
        <f t="shared" si="76"/>
        <v>1.1487507716040598E-3</v>
      </c>
      <c r="V794" s="22">
        <f t="shared" si="77"/>
        <v>8.1502684066376283E-4</v>
      </c>
    </row>
    <row r="795" spans="1:22" x14ac:dyDescent="0.25">
      <c r="A795" s="1" t="s">
        <v>51</v>
      </c>
      <c r="B795" s="1" t="s">
        <v>50</v>
      </c>
      <c r="C795" s="1" t="s">
        <v>86</v>
      </c>
      <c r="D795" s="1" t="s">
        <v>24</v>
      </c>
      <c r="E795" s="8">
        <v>2.4300000000000001E-5</v>
      </c>
      <c r="F795" s="1" t="s">
        <v>86</v>
      </c>
      <c r="G795" s="1" t="s">
        <v>100</v>
      </c>
      <c r="H795" s="13">
        <f>IF(G795="Mix",'Growth Factors'!$N$7,(IF(G795="Oil",'Growth Factors'!$E$7,'Growth Factors'!$K$7)))</f>
        <v>0.12321919048916015</v>
      </c>
      <c r="I795" s="23">
        <f>IF(G795="Mix",'Growth Factors'!$O$7,(IF(G795="Oil",'Growth Factors'!$F$7,'Growth Factors'!$L$7)))</f>
        <v>0.28844315001838977</v>
      </c>
      <c r="J795" s="23">
        <f>IF(G795="Mix",'Growth Factors'!$P$7,(IF(G795="Oil",'Growth Factors'!$G$7,'Growth Factors'!$M$7)))</f>
        <v>-5.5772089494429255E-4</v>
      </c>
      <c r="K795" s="23">
        <f>IF(G795="Mix",'Growth Factors'!$N$12,(IF(G795="Oil",'Growth Factors'!$E$12,'Growth Factors'!$K$12)))</f>
        <v>0.15067268446583987</v>
      </c>
      <c r="L795" s="23">
        <f>IF(G795="Mix",'Growth Factors'!$O$12,(IF(G795="Oil",'Growth Factors'!$F$12,'Growth Factors'!$L$12)))</f>
        <v>0.41821082914081459</v>
      </c>
      <c r="M795" s="23">
        <f>IF(G795="Mix",'Growth Factors'!$P$12,(IF(G795="Oil",'Growth Factors'!$G$12,'Growth Factors'!$M$12)))</f>
        <v>6.2059761281023675E-3</v>
      </c>
      <c r="N795" s="24" t="str">
        <f>VLOOKUP(A795,'Part 50 Counties'!$A$2:$B$34,2)</f>
        <v>No</v>
      </c>
      <c r="O795" s="25">
        <f>(IF(N795="No",0,(IF(D795="CO2",0,(VLOOKUP(F795,'Rule Reductions'!$C$2:$E$75,2,FALSE))))))</f>
        <v>0</v>
      </c>
      <c r="P795" s="25">
        <f>(IF(N795="No",0,(IF(D795="CO2",0,(VLOOKUP(F795,'Rule Reductions'!$C$2:$E$75,3,FALSE))))))</f>
        <v>0</v>
      </c>
      <c r="Q795" s="22">
        <f t="shared" si="72"/>
        <v>2.7294226328886595E-5</v>
      </c>
      <c r="R795" s="22">
        <f t="shared" si="73"/>
        <v>3.1309168545446874E-5</v>
      </c>
      <c r="S795" s="22">
        <f t="shared" si="74"/>
        <v>2.4286447382252854E-5</v>
      </c>
      <c r="T795" s="22">
        <f t="shared" si="75"/>
        <v>2.7961346232519911E-5</v>
      </c>
      <c r="U795" s="22">
        <f t="shared" si="76"/>
        <v>3.4462523148121797E-5</v>
      </c>
      <c r="V795" s="22">
        <f t="shared" si="77"/>
        <v>2.4450805219912887E-5</v>
      </c>
    </row>
    <row r="796" spans="1:22" x14ac:dyDescent="0.25">
      <c r="A796" s="1" t="s">
        <v>39</v>
      </c>
      <c r="B796" s="1" t="s">
        <v>50</v>
      </c>
      <c r="C796" s="1" t="s">
        <v>86</v>
      </c>
      <c r="D796" s="1" t="s">
        <v>23</v>
      </c>
      <c r="E796" s="7">
        <v>6.4493999999999996E-2</v>
      </c>
      <c r="F796" s="1" t="s">
        <v>86</v>
      </c>
      <c r="G796" s="1" t="s">
        <v>100</v>
      </c>
      <c r="H796" s="13">
        <f>IF(G796="Mix",'Growth Factors'!$N$7,(IF(G796="Oil",'Growth Factors'!$E$7,'Growth Factors'!$K$7)))</f>
        <v>0.12321919048916015</v>
      </c>
      <c r="I796" s="23">
        <f>IF(G796="Mix",'Growth Factors'!$O$7,(IF(G796="Oil",'Growth Factors'!$F$7,'Growth Factors'!$L$7)))</f>
        <v>0.28844315001838977</v>
      </c>
      <c r="J796" s="23">
        <f>IF(G796="Mix",'Growth Factors'!$P$7,(IF(G796="Oil",'Growth Factors'!$G$7,'Growth Factors'!$M$7)))</f>
        <v>-5.5772089494429255E-4</v>
      </c>
      <c r="K796" s="23">
        <f>IF(G796="Mix",'Growth Factors'!$N$12,(IF(G796="Oil",'Growth Factors'!$E$12,'Growth Factors'!$K$12)))</f>
        <v>0.15067268446583987</v>
      </c>
      <c r="L796" s="23">
        <f>IF(G796="Mix",'Growth Factors'!$O$12,(IF(G796="Oil",'Growth Factors'!$F$12,'Growth Factors'!$L$12)))</f>
        <v>0.41821082914081459</v>
      </c>
      <c r="M796" s="23">
        <f>IF(G796="Mix",'Growth Factors'!$P$12,(IF(G796="Oil",'Growth Factors'!$G$12,'Growth Factors'!$M$12)))</f>
        <v>6.2059761281023675E-3</v>
      </c>
      <c r="N796" s="24" t="str">
        <f>VLOOKUP(A796,'Part 50 Counties'!$A$2:$B$34,2)</f>
        <v>Yes</v>
      </c>
      <c r="O796" s="25">
        <f>(IF(N796="No",0,(IF(D796="CO2",0,(VLOOKUP(F796,'Rule Reductions'!$C$2:$E$75,2,FALSE))))))</f>
        <v>0</v>
      </c>
      <c r="P796" s="25">
        <f>(IF(N796="No",0,(IF(D796="CO2",0,(VLOOKUP(F796,'Rule Reductions'!$C$2:$E$75,3,FALSE))))))</f>
        <v>0</v>
      </c>
      <c r="Q796" s="22">
        <f t="shared" si="72"/>
        <v>7.2440898471407889E-2</v>
      </c>
      <c r="R796" s="22">
        <f t="shared" si="73"/>
        <v>8.3096852517286018E-2</v>
      </c>
      <c r="S796" s="22">
        <f t="shared" si="74"/>
        <v>6.4458030348601453E-2</v>
      </c>
      <c r="T796" s="22">
        <f t="shared" si="75"/>
        <v>7.4211484111939868E-2</v>
      </c>
      <c r="U796" s="22">
        <f t="shared" si="76"/>
        <v>9.1466089214607693E-2</v>
      </c>
      <c r="V796" s="22">
        <f t="shared" si="77"/>
        <v>6.4894248224405829E-2</v>
      </c>
    </row>
    <row r="797" spans="1:22" x14ac:dyDescent="0.25">
      <c r="A797" s="1" t="s">
        <v>39</v>
      </c>
      <c r="B797" s="1" t="s">
        <v>50</v>
      </c>
      <c r="C797" s="1" t="s">
        <v>86</v>
      </c>
      <c r="D797" s="1" t="s">
        <v>24</v>
      </c>
      <c r="E797" s="9">
        <v>1.9348200000000001E-3</v>
      </c>
      <c r="F797" s="1" t="s">
        <v>86</v>
      </c>
      <c r="G797" s="1" t="s">
        <v>100</v>
      </c>
      <c r="H797" s="13">
        <f>IF(G797="Mix",'Growth Factors'!$N$7,(IF(G797="Oil",'Growth Factors'!$E$7,'Growth Factors'!$K$7)))</f>
        <v>0.12321919048916015</v>
      </c>
      <c r="I797" s="23">
        <f>IF(G797="Mix",'Growth Factors'!$O$7,(IF(G797="Oil",'Growth Factors'!$F$7,'Growth Factors'!$L$7)))</f>
        <v>0.28844315001838977</v>
      </c>
      <c r="J797" s="23">
        <f>IF(G797="Mix",'Growth Factors'!$P$7,(IF(G797="Oil",'Growth Factors'!$G$7,'Growth Factors'!$M$7)))</f>
        <v>-5.5772089494429255E-4</v>
      </c>
      <c r="K797" s="23">
        <f>IF(G797="Mix",'Growth Factors'!$N$12,(IF(G797="Oil",'Growth Factors'!$E$12,'Growth Factors'!$K$12)))</f>
        <v>0.15067268446583987</v>
      </c>
      <c r="L797" s="23">
        <f>IF(G797="Mix",'Growth Factors'!$O$12,(IF(G797="Oil",'Growth Factors'!$F$12,'Growth Factors'!$L$12)))</f>
        <v>0.41821082914081459</v>
      </c>
      <c r="M797" s="23">
        <f>IF(G797="Mix",'Growth Factors'!$P$12,(IF(G797="Oil",'Growth Factors'!$G$12,'Growth Factors'!$M$12)))</f>
        <v>6.2059761281023675E-3</v>
      </c>
      <c r="N797" s="24" t="str">
        <f>VLOOKUP(A797,'Part 50 Counties'!$A$2:$B$34,2)</f>
        <v>Yes</v>
      </c>
      <c r="O797" s="25">
        <f>(IF(N797="No",0,(IF(D797="CO2",0,(VLOOKUP(F797,'Rule Reductions'!$C$2:$E$75,2,FALSE))))))</f>
        <v>0</v>
      </c>
      <c r="P797" s="25">
        <f>(IF(N797="No",0,(IF(D797="CO2",0,(VLOOKUP(F797,'Rule Reductions'!$C$2:$E$75,3,FALSE))))))</f>
        <v>0</v>
      </c>
      <c r="Q797" s="22">
        <f t="shared" si="72"/>
        <v>2.1732269541422369E-3</v>
      </c>
      <c r="R797" s="22">
        <f t="shared" si="73"/>
        <v>2.4929055755185808E-3</v>
      </c>
      <c r="S797" s="22">
        <f t="shared" si="74"/>
        <v>1.9337409104580438E-3</v>
      </c>
      <c r="T797" s="22">
        <f t="shared" si="75"/>
        <v>2.2263445233581965E-3</v>
      </c>
      <c r="U797" s="22">
        <f t="shared" si="76"/>
        <v>2.7439826764382312E-3</v>
      </c>
      <c r="V797" s="22">
        <f t="shared" si="77"/>
        <v>1.9468274467321751E-3</v>
      </c>
    </row>
    <row r="798" spans="1:22" x14ac:dyDescent="0.25">
      <c r="A798" s="1" t="s">
        <v>54</v>
      </c>
      <c r="B798" s="1" t="s">
        <v>50</v>
      </c>
      <c r="C798" s="1" t="s">
        <v>86</v>
      </c>
      <c r="D798" s="1" t="s">
        <v>23</v>
      </c>
      <c r="E798" s="8">
        <v>4.1399999999999998E-4</v>
      </c>
      <c r="F798" s="1" t="s">
        <v>86</v>
      </c>
      <c r="G798" s="1" t="s">
        <v>100</v>
      </c>
      <c r="H798" s="13">
        <f>IF(G798="Mix",'Growth Factors'!$N$7,(IF(G798="Oil",'Growth Factors'!$E$7,'Growth Factors'!$K$7)))</f>
        <v>0.12321919048916015</v>
      </c>
      <c r="I798" s="23">
        <f>IF(G798="Mix",'Growth Factors'!$O$7,(IF(G798="Oil",'Growth Factors'!$F$7,'Growth Factors'!$L$7)))</f>
        <v>0.28844315001838977</v>
      </c>
      <c r="J798" s="23">
        <f>IF(G798="Mix",'Growth Factors'!$P$7,(IF(G798="Oil",'Growth Factors'!$G$7,'Growth Factors'!$M$7)))</f>
        <v>-5.5772089494429255E-4</v>
      </c>
      <c r="K798" s="23">
        <f>IF(G798="Mix",'Growth Factors'!$N$12,(IF(G798="Oil",'Growth Factors'!$E$12,'Growth Factors'!$K$12)))</f>
        <v>0.15067268446583987</v>
      </c>
      <c r="L798" s="23">
        <f>IF(G798="Mix",'Growth Factors'!$O$12,(IF(G798="Oil",'Growth Factors'!$F$12,'Growth Factors'!$L$12)))</f>
        <v>0.41821082914081459</v>
      </c>
      <c r="M798" s="23">
        <f>IF(G798="Mix",'Growth Factors'!$P$12,(IF(G798="Oil",'Growth Factors'!$G$12,'Growth Factors'!$M$12)))</f>
        <v>6.2059761281023675E-3</v>
      </c>
      <c r="N798" s="24" t="str">
        <f>VLOOKUP(A798,'Part 50 Counties'!$A$2:$B$34,2)</f>
        <v>No</v>
      </c>
      <c r="O798" s="25">
        <f>(IF(N798="No",0,(IF(D798="CO2",0,(VLOOKUP(F798,'Rule Reductions'!$C$2:$E$75,2,FALSE))))))</f>
        <v>0</v>
      </c>
      <c r="P798" s="25">
        <f>(IF(N798="No",0,(IF(D798="CO2",0,(VLOOKUP(F798,'Rule Reductions'!$C$2:$E$75,3,FALSE))))))</f>
        <v>0</v>
      </c>
      <c r="Q798" s="22">
        <f t="shared" si="72"/>
        <v>4.6501274486251227E-4</v>
      </c>
      <c r="R798" s="22">
        <f t="shared" si="73"/>
        <v>5.3341546410761332E-4</v>
      </c>
      <c r="S798" s="22">
        <f t="shared" si="74"/>
        <v>4.1376910354949301E-4</v>
      </c>
      <c r="T798" s="22">
        <f t="shared" si="75"/>
        <v>4.7637849136885772E-4</v>
      </c>
      <c r="U798" s="22">
        <f t="shared" si="76"/>
        <v>5.8713928326429719E-4</v>
      </c>
      <c r="V798" s="22">
        <f t="shared" si="77"/>
        <v>4.1656927411703434E-4</v>
      </c>
    </row>
    <row r="799" spans="1:22" x14ac:dyDescent="0.25">
      <c r="A799" s="1" t="s">
        <v>54</v>
      </c>
      <c r="B799" s="1" t="s">
        <v>50</v>
      </c>
      <c r="C799" s="1" t="s">
        <v>86</v>
      </c>
      <c r="D799" s="1" t="s">
        <v>24</v>
      </c>
      <c r="E799" s="8">
        <v>1.242E-5</v>
      </c>
      <c r="F799" s="1" t="s">
        <v>86</v>
      </c>
      <c r="G799" s="1" t="s">
        <v>100</v>
      </c>
      <c r="H799" s="13">
        <f>IF(G799="Mix",'Growth Factors'!$N$7,(IF(G799="Oil",'Growth Factors'!$E$7,'Growth Factors'!$K$7)))</f>
        <v>0.12321919048916015</v>
      </c>
      <c r="I799" s="23">
        <f>IF(G799="Mix",'Growth Factors'!$O$7,(IF(G799="Oil",'Growth Factors'!$F$7,'Growth Factors'!$L$7)))</f>
        <v>0.28844315001838977</v>
      </c>
      <c r="J799" s="23">
        <f>IF(G799="Mix",'Growth Factors'!$P$7,(IF(G799="Oil",'Growth Factors'!$G$7,'Growth Factors'!$M$7)))</f>
        <v>-5.5772089494429255E-4</v>
      </c>
      <c r="K799" s="23">
        <f>IF(G799="Mix",'Growth Factors'!$N$12,(IF(G799="Oil",'Growth Factors'!$E$12,'Growth Factors'!$K$12)))</f>
        <v>0.15067268446583987</v>
      </c>
      <c r="L799" s="23">
        <f>IF(G799="Mix",'Growth Factors'!$O$12,(IF(G799="Oil",'Growth Factors'!$F$12,'Growth Factors'!$L$12)))</f>
        <v>0.41821082914081459</v>
      </c>
      <c r="M799" s="23">
        <f>IF(G799="Mix",'Growth Factors'!$P$12,(IF(G799="Oil",'Growth Factors'!$G$12,'Growth Factors'!$M$12)))</f>
        <v>6.2059761281023675E-3</v>
      </c>
      <c r="N799" s="24" t="str">
        <f>VLOOKUP(A799,'Part 50 Counties'!$A$2:$B$34,2)</f>
        <v>No</v>
      </c>
      <c r="O799" s="25">
        <f>(IF(N799="No",0,(IF(D799="CO2",0,(VLOOKUP(F799,'Rule Reductions'!$C$2:$E$75,2,FALSE))))))</f>
        <v>0</v>
      </c>
      <c r="P799" s="25">
        <f>(IF(N799="No",0,(IF(D799="CO2",0,(VLOOKUP(F799,'Rule Reductions'!$C$2:$E$75,3,FALSE))))))</f>
        <v>0</v>
      </c>
      <c r="Q799" s="22">
        <f t="shared" si="72"/>
        <v>1.3950382345875369E-5</v>
      </c>
      <c r="R799" s="22">
        <f t="shared" si="73"/>
        <v>1.6002463923228399E-5</v>
      </c>
      <c r="S799" s="22">
        <f t="shared" si="74"/>
        <v>1.2413073106484792E-5</v>
      </c>
      <c r="T799" s="22">
        <f t="shared" si="75"/>
        <v>1.4291354741065732E-5</v>
      </c>
      <c r="U799" s="22">
        <f t="shared" si="76"/>
        <v>1.7614178497928919E-5</v>
      </c>
      <c r="V799" s="22">
        <f t="shared" si="77"/>
        <v>1.2497078223511032E-5</v>
      </c>
    </row>
    <row r="800" spans="1:22" x14ac:dyDescent="0.25">
      <c r="A800" s="1" t="s">
        <v>46</v>
      </c>
      <c r="B800" s="1" t="s">
        <v>50</v>
      </c>
      <c r="C800" s="1" t="s">
        <v>86</v>
      </c>
      <c r="D800" s="1" t="s">
        <v>23</v>
      </c>
      <c r="E800" s="9">
        <v>2.4659999999999999E-3</v>
      </c>
      <c r="F800" s="1" t="s">
        <v>86</v>
      </c>
      <c r="G800" s="1" t="s">
        <v>100</v>
      </c>
      <c r="H800" s="13">
        <f>IF(G800="Mix",'Growth Factors'!$N$7,(IF(G800="Oil",'Growth Factors'!$E$7,'Growth Factors'!$K$7)))</f>
        <v>0.12321919048916015</v>
      </c>
      <c r="I800" s="23">
        <f>IF(G800="Mix",'Growth Factors'!$O$7,(IF(G800="Oil",'Growth Factors'!$F$7,'Growth Factors'!$L$7)))</f>
        <v>0.28844315001838977</v>
      </c>
      <c r="J800" s="23">
        <f>IF(G800="Mix",'Growth Factors'!$P$7,(IF(G800="Oil",'Growth Factors'!$G$7,'Growth Factors'!$M$7)))</f>
        <v>-5.5772089494429255E-4</v>
      </c>
      <c r="K800" s="23">
        <f>IF(G800="Mix",'Growth Factors'!$N$12,(IF(G800="Oil",'Growth Factors'!$E$12,'Growth Factors'!$K$12)))</f>
        <v>0.15067268446583987</v>
      </c>
      <c r="L800" s="23">
        <f>IF(G800="Mix",'Growth Factors'!$O$12,(IF(G800="Oil",'Growth Factors'!$F$12,'Growth Factors'!$L$12)))</f>
        <v>0.41821082914081459</v>
      </c>
      <c r="M800" s="23">
        <f>IF(G800="Mix",'Growth Factors'!$P$12,(IF(G800="Oil",'Growth Factors'!$G$12,'Growth Factors'!$M$12)))</f>
        <v>6.2059761281023675E-3</v>
      </c>
      <c r="N800" s="24" t="str">
        <f>VLOOKUP(A800,'Part 50 Counties'!$A$2:$B$34,2)</f>
        <v>No</v>
      </c>
      <c r="O800" s="25">
        <f>(IF(N800="No",0,(IF(D800="CO2",0,(VLOOKUP(F800,'Rule Reductions'!$C$2:$E$75,2,FALSE))))))</f>
        <v>0</v>
      </c>
      <c r="P800" s="25">
        <f>(IF(N800="No",0,(IF(D800="CO2",0,(VLOOKUP(F800,'Rule Reductions'!$C$2:$E$75,3,FALSE))))))</f>
        <v>0</v>
      </c>
      <c r="Q800" s="22">
        <f t="shared" si="72"/>
        <v>2.7698585237462691E-3</v>
      </c>
      <c r="R800" s="22">
        <f t="shared" si="73"/>
        <v>3.1773008079453487E-3</v>
      </c>
      <c r="S800" s="22">
        <f t="shared" si="74"/>
        <v>2.464624660273067E-3</v>
      </c>
      <c r="T800" s="22">
        <f t="shared" si="75"/>
        <v>2.8375588398927612E-3</v>
      </c>
      <c r="U800" s="22">
        <f t="shared" si="76"/>
        <v>3.4973079046612485E-3</v>
      </c>
      <c r="V800" s="22">
        <f t="shared" si="77"/>
        <v>2.4813039371319001E-3</v>
      </c>
    </row>
    <row r="801" spans="1:22" x14ac:dyDescent="0.25">
      <c r="A801" s="1" t="s">
        <v>46</v>
      </c>
      <c r="B801" s="1" t="s">
        <v>50</v>
      </c>
      <c r="C801" s="1" t="s">
        <v>86</v>
      </c>
      <c r="D801" s="1" t="s">
        <v>24</v>
      </c>
      <c r="E801" s="8">
        <v>7.3980000000000007E-5</v>
      </c>
      <c r="F801" s="1" t="s">
        <v>86</v>
      </c>
      <c r="G801" s="1" t="s">
        <v>100</v>
      </c>
      <c r="H801" s="13">
        <f>IF(G801="Mix",'Growth Factors'!$N$7,(IF(G801="Oil",'Growth Factors'!$E$7,'Growth Factors'!$K$7)))</f>
        <v>0.12321919048916015</v>
      </c>
      <c r="I801" s="23">
        <f>IF(G801="Mix",'Growth Factors'!$O$7,(IF(G801="Oil",'Growth Factors'!$F$7,'Growth Factors'!$L$7)))</f>
        <v>0.28844315001838977</v>
      </c>
      <c r="J801" s="23">
        <f>IF(G801="Mix",'Growth Factors'!$P$7,(IF(G801="Oil",'Growth Factors'!$G$7,'Growth Factors'!$M$7)))</f>
        <v>-5.5772089494429255E-4</v>
      </c>
      <c r="K801" s="23">
        <f>IF(G801="Mix",'Growth Factors'!$N$12,(IF(G801="Oil",'Growth Factors'!$E$12,'Growth Factors'!$K$12)))</f>
        <v>0.15067268446583987</v>
      </c>
      <c r="L801" s="23">
        <f>IF(G801="Mix",'Growth Factors'!$O$12,(IF(G801="Oil",'Growth Factors'!$F$12,'Growth Factors'!$L$12)))</f>
        <v>0.41821082914081459</v>
      </c>
      <c r="M801" s="23">
        <f>IF(G801="Mix",'Growth Factors'!$P$12,(IF(G801="Oil",'Growth Factors'!$G$12,'Growth Factors'!$M$12)))</f>
        <v>6.2059761281023675E-3</v>
      </c>
      <c r="N801" s="24" t="str">
        <f>VLOOKUP(A801,'Part 50 Counties'!$A$2:$B$34,2)</f>
        <v>No</v>
      </c>
      <c r="O801" s="25">
        <v>0.95</v>
      </c>
      <c r="P801" s="25">
        <v>0.95</v>
      </c>
      <c r="Q801" s="22">
        <f t="shared" si="72"/>
        <v>4.1547877856194077E-6</v>
      </c>
      <c r="R801" s="22">
        <f t="shared" si="73"/>
        <v>4.7659512119180278E-6</v>
      </c>
      <c r="S801" s="22">
        <f t="shared" si="74"/>
        <v>3.6969369904096046E-6</v>
      </c>
      <c r="T801" s="22">
        <f t="shared" si="75"/>
        <v>4.2563382598391464E-6</v>
      </c>
      <c r="U801" s="22">
        <f t="shared" si="76"/>
        <v>5.2459618569918781E-6</v>
      </c>
      <c r="V801" s="22">
        <f t="shared" si="77"/>
        <v>3.7219559056978545E-6</v>
      </c>
    </row>
    <row r="802" spans="1:22" x14ac:dyDescent="0.25">
      <c r="A802" s="1" t="s">
        <v>53</v>
      </c>
      <c r="B802" s="1" t="s">
        <v>50</v>
      </c>
      <c r="C802" s="1" t="s">
        <v>86</v>
      </c>
      <c r="D802" s="1" t="s">
        <v>23</v>
      </c>
      <c r="E802" s="9">
        <v>1.242E-3</v>
      </c>
      <c r="F802" s="1" t="s">
        <v>86</v>
      </c>
      <c r="G802" s="1" t="s">
        <v>100</v>
      </c>
      <c r="H802" s="13">
        <f>IF(G802="Mix",'Growth Factors'!$N$7,(IF(G802="Oil",'Growth Factors'!$E$7,'Growth Factors'!$K$7)))</f>
        <v>0.12321919048916015</v>
      </c>
      <c r="I802" s="23">
        <f>IF(G802="Mix",'Growth Factors'!$O$7,(IF(G802="Oil",'Growth Factors'!$F$7,'Growth Factors'!$L$7)))</f>
        <v>0.28844315001838977</v>
      </c>
      <c r="J802" s="23">
        <f>IF(G802="Mix",'Growth Factors'!$P$7,(IF(G802="Oil",'Growth Factors'!$G$7,'Growth Factors'!$M$7)))</f>
        <v>-5.5772089494429255E-4</v>
      </c>
      <c r="K802" s="23">
        <f>IF(G802="Mix",'Growth Factors'!$N$12,(IF(G802="Oil",'Growth Factors'!$E$12,'Growth Factors'!$K$12)))</f>
        <v>0.15067268446583987</v>
      </c>
      <c r="L802" s="23">
        <f>IF(G802="Mix",'Growth Factors'!$O$12,(IF(G802="Oil",'Growth Factors'!$F$12,'Growth Factors'!$L$12)))</f>
        <v>0.41821082914081459</v>
      </c>
      <c r="M802" s="23">
        <f>IF(G802="Mix",'Growth Factors'!$P$12,(IF(G802="Oil",'Growth Factors'!$G$12,'Growth Factors'!$M$12)))</f>
        <v>6.2059761281023675E-3</v>
      </c>
      <c r="N802" s="24" t="str">
        <f>VLOOKUP(A802,'Part 50 Counties'!$A$2:$B$34,2)</f>
        <v>No</v>
      </c>
      <c r="O802" s="25">
        <f>(IF(N802="No",0,(IF(D802="CO2",0,(VLOOKUP(F802,'Rule Reductions'!$C$2:$E$75,2,FALSE))))))</f>
        <v>0</v>
      </c>
      <c r="P802" s="25">
        <f>(IF(N802="No",0,(IF(D802="CO2",0,(VLOOKUP(F802,'Rule Reductions'!$C$2:$E$75,3,FALSE))))))</f>
        <v>0</v>
      </c>
      <c r="Q802" s="22">
        <f t="shared" si="72"/>
        <v>1.395038234587537E-3</v>
      </c>
      <c r="R802" s="22">
        <f t="shared" si="73"/>
        <v>1.6002463923228401E-3</v>
      </c>
      <c r="S802" s="22">
        <f t="shared" si="74"/>
        <v>1.2413073106484793E-3</v>
      </c>
      <c r="T802" s="22">
        <f t="shared" si="75"/>
        <v>1.4291354741065732E-3</v>
      </c>
      <c r="U802" s="22">
        <f t="shared" si="76"/>
        <v>1.7614178497928918E-3</v>
      </c>
      <c r="V802" s="22">
        <f t="shared" si="77"/>
        <v>1.2497078223511031E-3</v>
      </c>
    </row>
    <row r="803" spans="1:22" x14ac:dyDescent="0.25">
      <c r="A803" s="1" t="s">
        <v>53</v>
      </c>
      <c r="B803" s="1" t="s">
        <v>50</v>
      </c>
      <c r="C803" s="1" t="s">
        <v>86</v>
      </c>
      <c r="D803" s="1" t="s">
        <v>24</v>
      </c>
      <c r="E803" s="8">
        <v>3.7259999999999999E-5</v>
      </c>
      <c r="F803" s="1" t="s">
        <v>86</v>
      </c>
      <c r="G803" s="1" t="s">
        <v>100</v>
      </c>
      <c r="H803" s="13">
        <f>IF(G803="Mix",'Growth Factors'!$N$7,(IF(G803="Oil",'Growth Factors'!$E$7,'Growth Factors'!$K$7)))</f>
        <v>0.12321919048916015</v>
      </c>
      <c r="I803" s="23">
        <f>IF(G803="Mix",'Growth Factors'!$O$7,(IF(G803="Oil",'Growth Factors'!$F$7,'Growth Factors'!$L$7)))</f>
        <v>0.28844315001838977</v>
      </c>
      <c r="J803" s="23">
        <f>IF(G803="Mix",'Growth Factors'!$P$7,(IF(G803="Oil",'Growth Factors'!$G$7,'Growth Factors'!$M$7)))</f>
        <v>-5.5772089494429255E-4</v>
      </c>
      <c r="K803" s="23">
        <f>IF(G803="Mix",'Growth Factors'!$N$12,(IF(G803="Oil",'Growth Factors'!$E$12,'Growth Factors'!$K$12)))</f>
        <v>0.15067268446583987</v>
      </c>
      <c r="L803" s="23">
        <f>IF(G803="Mix",'Growth Factors'!$O$12,(IF(G803="Oil",'Growth Factors'!$F$12,'Growth Factors'!$L$12)))</f>
        <v>0.41821082914081459</v>
      </c>
      <c r="M803" s="23">
        <f>IF(G803="Mix",'Growth Factors'!$P$12,(IF(G803="Oil",'Growth Factors'!$G$12,'Growth Factors'!$M$12)))</f>
        <v>6.2059761281023675E-3</v>
      </c>
      <c r="N803" s="24" t="str">
        <f>VLOOKUP(A803,'Part 50 Counties'!$A$2:$B$34,2)</f>
        <v>No</v>
      </c>
      <c r="O803" s="25">
        <f>(IF(N803="No",0,(IF(D803="CO2",0,(VLOOKUP(F803,'Rule Reductions'!$C$2:$E$75,2,FALSE))))))</f>
        <v>0</v>
      </c>
      <c r="P803" s="25">
        <f>(IF(N803="No",0,(IF(D803="CO2",0,(VLOOKUP(F803,'Rule Reductions'!$C$2:$E$75,3,FALSE))))))</f>
        <v>0</v>
      </c>
      <c r="Q803" s="22">
        <f t="shared" si="72"/>
        <v>4.185114703762611E-5</v>
      </c>
      <c r="R803" s="22">
        <f t="shared" si="73"/>
        <v>4.8007391769685198E-5</v>
      </c>
      <c r="S803" s="22">
        <f t="shared" si="74"/>
        <v>3.7239219319454376E-5</v>
      </c>
      <c r="T803" s="22">
        <f t="shared" si="75"/>
        <v>4.2874064223197191E-5</v>
      </c>
      <c r="U803" s="22">
        <f t="shared" si="76"/>
        <v>5.2842535493786751E-5</v>
      </c>
      <c r="V803" s="22">
        <f t="shared" si="77"/>
        <v>3.7491234670533091E-5</v>
      </c>
    </row>
    <row r="804" spans="1:22" x14ac:dyDescent="0.25">
      <c r="A804" s="1" t="s">
        <v>62</v>
      </c>
      <c r="B804" s="1" t="s">
        <v>50</v>
      </c>
      <c r="C804" s="1" t="s">
        <v>86</v>
      </c>
      <c r="D804" s="1" t="s">
        <v>23</v>
      </c>
      <c r="E804" s="9">
        <v>1.6199999999999999E-3</v>
      </c>
      <c r="F804" s="1" t="s">
        <v>86</v>
      </c>
      <c r="G804" s="1" t="s">
        <v>100</v>
      </c>
      <c r="H804" s="13">
        <f>IF(G804="Mix",'Growth Factors'!$N$7,(IF(G804="Oil",'Growth Factors'!$E$7,'Growth Factors'!$K$7)))</f>
        <v>0.12321919048916015</v>
      </c>
      <c r="I804" s="23">
        <f>IF(G804="Mix",'Growth Factors'!$O$7,(IF(G804="Oil",'Growth Factors'!$F$7,'Growth Factors'!$L$7)))</f>
        <v>0.28844315001838977</v>
      </c>
      <c r="J804" s="23">
        <f>IF(G804="Mix",'Growth Factors'!$P$7,(IF(G804="Oil",'Growth Factors'!$G$7,'Growth Factors'!$M$7)))</f>
        <v>-5.5772089494429255E-4</v>
      </c>
      <c r="K804" s="23">
        <f>IF(G804="Mix",'Growth Factors'!$N$12,(IF(G804="Oil",'Growth Factors'!$E$12,'Growth Factors'!$K$12)))</f>
        <v>0.15067268446583987</v>
      </c>
      <c r="L804" s="23">
        <f>IF(G804="Mix",'Growth Factors'!$O$12,(IF(G804="Oil",'Growth Factors'!$F$12,'Growth Factors'!$L$12)))</f>
        <v>0.41821082914081459</v>
      </c>
      <c r="M804" s="23">
        <f>IF(G804="Mix",'Growth Factors'!$P$12,(IF(G804="Oil",'Growth Factors'!$G$12,'Growth Factors'!$M$12)))</f>
        <v>6.2059761281023675E-3</v>
      </c>
      <c r="N804" s="24" t="str">
        <f>VLOOKUP(A804,'Part 50 Counties'!$A$2:$B$34,2)</f>
        <v>No</v>
      </c>
      <c r="O804" s="25">
        <f>(IF(N804="No",0,(IF(D804="CO2",0,(VLOOKUP(F804,'Rule Reductions'!$C$2:$E$75,2,FALSE))))))</f>
        <v>0</v>
      </c>
      <c r="P804" s="25">
        <f>(IF(N804="No",0,(IF(D804="CO2",0,(VLOOKUP(F804,'Rule Reductions'!$C$2:$E$75,3,FALSE))))))</f>
        <v>0</v>
      </c>
      <c r="Q804" s="22">
        <f t="shared" si="72"/>
        <v>1.8196150885924395E-3</v>
      </c>
      <c r="R804" s="22">
        <f t="shared" si="73"/>
        <v>2.0872779030297914E-3</v>
      </c>
      <c r="S804" s="22">
        <f t="shared" si="74"/>
        <v>1.6190964921501902E-3</v>
      </c>
      <c r="T804" s="22">
        <f t="shared" si="75"/>
        <v>1.8640897488346605E-3</v>
      </c>
      <c r="U804" s="22">
        <f t="shared" si="76"/>
        <v>2.2975015432081195E-3</v>
      </c>
      <c r="V804" s="22">
        <f t="shared" si="77"/>
        <v>1.6300536813275257E-3</v>
      </c>
    </row>
    <row r="805" spans="1:22" x14ac:dyDescent="0.25">
      <c r="A805" s="1" t="s">
        <v>62</v>
      </c>
      <c r="B805" s="1" t="s">
        <v>50</v>
      </c>
      <c r="C805" s="1" t="s">
        <v>86</v>
      </c>
      <c r="D805" s="1" t="s">
        <v>24</v>
      </c>
      <c r="E805" s="8">
        <v>4.8600000000000002E-5</v>
      </c>
      <c r="F805" s="1" t="s">
        <v>86</v>
      </c>
      <c r="G805" s="1" t="s">
        <v>100</v>
      </c>
      <c r="H805" s="13">
        <f>IF(G805="Mix",'Growth Factors'!$N$7,(IF(G805="Oil",'Growth Factors'!$E$7,'Growth Factors'!$K$7)))</f>
        <v>0.12321919048916015</v>
      </c>
      <c r="I805" s="23">
        <f>IF(G805="Mix",'Growth Factors'!$O$7,(IF(G805="Oil",'Growth Factors'!$F$7,'Growth Factors'!$L$7)))</f>
        <v>0.28844315001838977</v>
      </c>
      <c r="J805" s="23">
        <f>IF(G805="Mix",'Growth Factors'!$P$7,(IF(G805="Oil",'Growth Factors'!$G$7,'Growth Factors'!$M$7)))</f>
        <v>-5.5772089494429255E-4</v>
      </c>
      <c r="K805" s="23">
        <f>IF(G805="Mix",'Growth Factors'!$N$12,(IF(G805="Oil",'Growth Factors'!$E$12,'Growth Factors'!$K$12)))</f>
        <v>0.15067268446583987</v>
      </c>
      <c r="L805" s="23">
        <f>IF(G805="Mix",'Growth Factors'!$O$12,(IF(G805="Oil",'Growth Factors'!$F$12,'Growth Factors'!$L$12)))</f>
        <v>0.41821082914081459</v>
      </c>
      <c r="M805" s="23">
        <f>IF(G805="Mix",'Growth Factors'!$P$12,(IF(G805="Oil",'Growth Factors'!$G$12,'Growth Factors'!$M$12)))</f>
        <v>6.2059761281023675E-3</v>
      </c>
      <c r="N805" s="24" t="str">
        <f>VLOOKUP(A805,'Part 50 Counties'!$A$2:$B$34,2)</f>
        <v>No</v>
      </c>
      <c r="O805" s="25">
        <f>(IF(N805="No",0,(IF(D805="CO2",0,(VLOOKUP(F805,'Rule Reductions'!$C$2:$E$75,2,FALSE))))))</f>
        <v>0</v>
      </c>
      <c r="P805" s="25">
        <f>(IF(N805="No",0,(IF(D805="CO2",0,(VLOOKUP(F805,'Rule Reductions'!$C$2:$E$75,3,FALSE))))))</f>
        <v>0</v>
      </c>
      <c r="Q805" s="22">
        <f t="shared" si="72"/>
        <v>5.4588452657773189E-5</v>
      </c>
      <c r="R805" s="22">
        <f t="shared" si="73"/>
        <v>6.2618337090893748E-5</v>
      </c>
      <c r="S805" s="22">
        <f t="shared" si="74"/>
        <v>4.8572894764505708E-5</v>
      </c>
      <c r="T805" s="22">
        <f t="shared" si="75"/>
        <v>5.5922692465039822E-5</v>
      </c>
      <c r="U805" s="22">
        <f t="shared" si="76"/>
        <v>6.8925046296243594E-5</v>
      </c>
      <c r="V805" s="22">
        <f t="shared" si="77"/>
        <v>4.8901610439825775E-5</v>
      </c>
    </row>
    <row r="806" spans="1:22" x14ac:dyDescent="0.25">
      <c r="A806" s="1" t="s">
        <v>68</v>
      </c>
      <c r="B806" s="1" t="s">
        <v>50</v>
      </c>
      <c r="C806" s="1" t="s">
        <v>86</v>
      </c>
      <c r="D806" s="1" t="s">
        <v>23</v>
      </c>
      <c r="E806" s="8">
        <v>2.52E-4</v>
      </c>
      <c r="F806" s="1" t="s">
        <v>86</v>
      </c>
      <c r="G806" s="1" t="s">
        <v>100</v>
      </c>
      <c r="H806" s="13">
        <f>IF(G806="Mix",'Growth Factors'!$N$7,(IF(G806="Oil",'Growth Factors'!$E$7,'Growth Factors'!$K$7)))</f>
        <v>0.12321919048916015</v>
      </c>
      <c r="I806" s="23">
        <f>IF(G806="Mix",'Growth Factors'!$O$7,(IF(G806="Oil",'Growth Factors'!$F$7,'Growth Factors'!$L$7)))</f>
        <v>0.28844315001838977</v>
      </c>
      <c r="J806" s="23">
        <f>IF(G806="Mix",'Growth Factors'!$P$7,(IF(G806="Oil",'Growth Factors'!$G$7,'Growth Factors'!$M$7)))</f>
        <v>-5.5772089494429255E-4</v>
      </c>
      <c r="K806" s="23">
        <f>IF(G806="Mix",'Growth Factors'!$N$12,(IF(G806="Oil",'Growth Factors'!$E$12,'Growth Factors'!$K$12)))</f>
        <v>0.15067268446583987</v>
      </c>
      <c r="L806" s="23">
        <f>IF(G806="Mix",'Growth Factors'!$O$12,(IF(G806="Oil",'Growth Factors'!$F$12,'Growth Factors'!$L$12)))</f>
        <v>0.41821082914081459</v>
      </c>
      <c r="M806" s="23">
        <f>IF(G806="Mix",'Growth Factors'!$P$12,(IF(G806="Oil",'Growth Factors'!$G$12,'Growth Factors'!$M$12)))</f>
        <v>6.2059761281023675E-3</v>
      </c>
      <c r="N806" s="24" t="str">
        <f>VLOOKUP(A806,'Part 50 Counties'!$A$2:$B$34,2)</f>
        <v>Yes</v>
      </c>
      <c r="O806" s="25">
        <f>(IF(N806="No",0,(IF(D806="CO2",0,(VLOOKUP(F806,'Rule Reductions'!$C$2:$E$75,2,FALSE))))))</f>
        <v>0</v>
      </c>
      <c r="P806" s="25">
        <f>(IF(N806="No",0,(IF(D806="CO2",0,(VLOOKUP(F806,'Rule Reductions'!$C$2:$E$75,3,FALSE))))))</f>
        <v>0</v>
      </c>
      <c r="Q806" s="22">
        <f t="shared" si="72"/>
        <v>2.8305123600326834E-4</v>
      </c>
      <c r="R806" s="22">
        <f t="shared" si="73"/>
        <v>3.246876738046342E-4</v>
      </c>
      <c r="S806" s="22">
        <f t="shared" si="74"/>
        <v>2.5185945433447402E-4</v>
      </c>
      <c r="T806" s="22">
        <f t="shared" si="75"/>
        <v>2.8996951648539167E-4</v>
      </c>
      <c r="U806" s="22">
        <f t="shared" si="76"/>
        <v>3.5738912894348529E-4</v>
      </c>
      <c r="V806" s="22">
        <f t="shared" si="77"/>
        <v>2.5356390598428179E-4</v>
      </c>
    </row>
    <row r="807" spans="1:22" x14ac:dyDescent="0.25">
      <c r="A807" s="1" t="s">
        <v>68</v>
      </c>
      <c r="B807" s="1" t="s">
        <v>50</v>
      </c>
      <c r="C807" s="1" t="s">
        <v>86</v>
      </c>
      <c r="D807" s="1" t="s">
        <v>24</v>
      </c>
      <c r="E807" s="8">
        <v>7.5599999999999996E-6</v>
      </c>
      <c r="F807" s="1" t="s">
        <v>86</v>
      </c>
      <c r="G807" s="1" t="s">
        <v>100</v>
      </c>
      <c r="H807" s="13">
        <f>IF(G807="Mix",'Growth Factors'!$N$7,(IF(G807="Oil",'Growth Factors'!$E$7,'Growth Factors'!$K$7)))</f>
        <v>0.12321919048916015</v>
      </c>
      <c r="I807" s="23">
        <f>IF(G807="Mix",'Growth Factors'!$O$7,(IF(G807="Oil",'Growth Factors'!$F$7,'Growth Factors'!$L$7)))</f>
        <v>0.28844315001838977</v>
      </c>
      <c r="J807" s="23">
        <f>IF(G807="Mix",'Growth Factors'!$P$7,(IF(G807="Oil",'Growth Factors'!$G$7,'Growth Factors'!$M$7)))</f>
        <v>-5.5772089494429255E-4</v>
      </c>
      <c r="K807" s="23">
        <f>IF(G807="Mix",'Growth Factors'!$N$12,(IF(G807="Oil",'Growth Factors'!$E$12,'Growth Factors'!$K$12)))</f>
        <v>0.15067268446583987</v>
      </c>
      <c r="L807" s="23">
        <f>IF(G807="Mix",'Growth Factors'!$O$12,(IF(G807="Oil",'Growth Factors'!$F$12,'Growth Factors'!$L$12)))</f>
        <v>0.41821082914081459</v>
      </c>
      <c r="M807" s="23">
        <f>IF(G807="Mix",'Growth Factors'!$P$12,(IF(G807="Oil",'Growth Factors'!$G$12,'Growth Factors'!$M$12)))</f>
        <v>6.2059761281023675E-3</v>
      </c>
      <c r="N807" s="24" t="str">
        <f>VLOOKUP(A807,'Part 50 Counties'!$A$2:$B$34,2)</f>
        <v>Yes</v>
      </c>
      <c r="O807" s="25">
        <f>(IF(N807="No",0,(IF(D807="CO2",0,(VLOOKUP(F807,'Rule Reductions'!$C$2:$E$75,2,FALSE))))))</f>
        <v>0</v>
      </c>
      <c r="P807" s="25">
        <f>(IF(N807="No",0,(IF(D807="CO2",0,(VLOOKUP(F807,'Rule Reductions'!$C$2:$E$75,3,FALSE))))))</f>
        <v>0</v>
      </c>
      <c r="Q807" s="22">
        <f t="shared" si="72"/>
        <v>8.4915370800980506E-6</v>
      </c>
      <c r="R807" s="22">
        <f t="shared" si="73"/>
        <v>9.7406302141390261E-6</v>
      </c>
      <c r="S807" s="22">
        <f t="shared" si="74"/>
        <v>7.5557836300342208E-6</v>
      </c>
      <c r="T807" s="22">
        <f t="shared" si="75"/>
        <v>8.6990854945617501E-6</v>
      </c>
      <c r="U807" s="22">
        <f t="shared" si="76"/>
        <v>1.0721673868304557E-5</v>
      </c>
      <c r="V807" s="22">
        <f t="shared" si="77"/>
        <v>7.6069171795284534E-6</v>
      </c>
    </row>
    <row r="808" spans="1:22" x14ac:dyDescent="0.25">
      <c r="A808" s="1" t="s">
        <v>40</v>
      </c>
      <c r="B808" s="1" t="s">
        <v>50</v>
      </c>
      <c r="C808" s="1" t="s">
        <v>86</v>
      </c>
      <c r="D808" s="1" t="s">
        <v>23</v>
      </c>
      <c r="E808" s="4">
        <v>0.179892</v>
      </c>
      <c r="F808" s="1" t="s">
        <v>86</v>
      </c>
      <c r="G808" s="1" t="s">
        <v>100</v>
      </c>
      <c r="H808" s="13">
        <f>IF(G808="Mix",'Growth Factors'!$N$7,(IF(G808="Oil",'Growth Factors'!$E$7,'Growth Factors'!$K$7)))</f>
        <v>0.12321919048916015</v>
      </c>
      <c r="I808" s="23">
        <f>IF(G808="Mix",'Growth Factors'!$O$7,(IF(G808="Oil",'Growth Factors'!$F$7,'Growth Factors'!$L$7)))</f>
        <v>0.28844315001838977</v>
      </c>
      <c r="J808" s="23">
        <f>IF(G808="Mix",'Growth Factors'!$P$7,(IF(G808="Oil",'Growth Factors'!$G$7,'Growth Factors'!$M$7)))</f>
        <v>-5.5772089494429255E-4</v>
      </c>
      <c r="K808" s="23">
        <f>IF(G808="Mix",'Growth Factors'!$N$12,(IF(G808="Oil",'Growth Factors'!$E$12,'Growth Factors'!$K$12)))</f>
        <v>0.15067268446583987</v>
      </c>
      <c r="L808" s="23">
        <f>IF(G808="Mix",'Growth Factors'!$O$12,(IF(G808="Oil",'Growth Factors'!$F$12,'Growth Factors'!$L$12)))</f>
        <v>0.41821082914081459</v>
      </c>
      <c r="M808" s="23">
        <f>IF(G808="Mix",'Growth Factors'!$P$12,(IF(G808="Oil",'Growth Factors'!$G$12,'Growth Factors'!$M$12)))</f>
        <v>6.2059761281023675E-3</v>
      </c>
      <c r="N808" s="24" t="str">
        <f>VLOOKUP(A808,'Part 50 Counties'!$A$2:$B$34,2)</f>
        <v>Yes</v>
      </c>
      <c r="O808" s="25">
        <f>(IF(N808="No",0,(IF(D808="CO2",0,(VLOOKUP(F808,'Rule Reductions'!$C$2:$E$75,2,FALSE))))))</f>
        <v>0</v>
      </c>
      <c r="P808" s="25">
        <f>(IF(N808="No",0,(IF(D808="CO2",0,(VLOOKUP(F808,'Rule Reductions'!$C$2:$E$75,3,FALSE))))))</f>
        <v>0</v>
      </c>
      <c r="Q808" s="22">
        <f t="shared" si="72"/>
        <v>0.202058146615476</v>
      </c>
      <c r="R808" s="22">
        <f t="shared" si="73"/>
        <v>0.23178061514310816</v>
      </c>
      <c r="S808" s="22">
        <f t="shared" si="74"/>
        <v>0.17979167047276667</v>
      </c>
      <c r="T808" s="22">
        <f t="shared" si="75"/>
        <v>0.20699681055392888</v>
      </c>
      <c r="U808" s="22">
        <f t="shared" si="76"/>
        <v>0.25512478247579945</v>
      </c>
      <c r="V808" s="22">
        <f t="shared" si="77"/>
        <v>0.18100840545763658</v>
      </c>
    </row>
    <row r="809" spans="1:22" x14ac:dyDescent="0.25">
      <c r="A809" s="1" t="s">
        <v>40</v>
      </c>
      <c r="B809" s="1" t="s">
        <v>50</v>
      </c>
      <c r="C809" s="1" t="s">
        <v>86</v>
      </c>
      <c r="D809" s="1" t="s">
        <v>24</v>
      </c>
      <c r="E809" s="7">
        <v>5.3967599999999996E-3</v>
      </c>
      <c r="F809" s="1" t="s">
        <v>86</v>
      </c>
      <c r="G809" s="1" t="s">
        <v>100</v>
      </c>
      <c r="H809" s="13">
        <f>IF(G809="Mix",'Growth Factors'!$N$7,(IF(G809="Oil",'Growth Factors'!$E$7,'Growth Factors'!$K$7)))</f>
        <v>0.12321919048916015</v>
      </c>
      <c r="I809" s="23">
        <f>IF(G809="Mix",'Growth Factors'!$O$7,(IF(G809="Oil",'Growth Factors'!$F$7,'Growth Factors'!$L$7)))</f>
        <v>0.28844315001838977</v>
      </c>
      <c r="J809" s="23">
        <f>IF(G809="Mix",'Growth Factors'!$P$7,(IF(G809="Oil",'Growth Factors'!$G$7,'Growth Factors'!$M$7)))</f>
        <v>-5.5772089494429255E-4</v>
      </c>
      <c r="K809" s="23">
        <f>IF(G809="Mix",'Growth Factors'!$N$12,(IF(G809="Oil",'Growth Factors'!$E$12,'Growth Factors'!$K$12)))</f>
        <v>0.15067268446583987</v>
      </c>
      <c r="L809" s="23">
        <f>IF(G809="Mix",'Growth Factors'!$O$12,(IF(G809="Oil",'Growth Factors'!$F$12,'Growth Factors'!$L$12)))</f>
        <v>0.41821082914081459</v>
      </c>
      <c r="M809" s="23">
        <f>IF(G809="Mix",'Growth Factors'!$P$12,(IF(G809="Oil",'Growth Factors'!$G$12,'Growth Factors'!$M$12)))</f>
        <v>6.2059761281023675E-3</v>
      </c>
      <c r="N809" s="24" t="str">
        <f>VLOOKUP(A809,'Part 50 Counties'!$A$2:$B$34,2)</f>
        <v>Yes</v>
      </c>
      <c r="O809" s="25">
        <f>(IF(N809="No",0,(IF(D809="CO2",0,(VLOOKUP(F809,'Rule Reductions'!$C$2:$E$75,2,FALSE))))))</f>
        <v>0</v>
      </c>
      <c r="P809" s="25">
        <f>(IF(N809="No",0,(IF(D809="CO2",0,(VLOOKUP(F809,'Rule Reductions'!$C$2:$E$75,3,FALSE))))))</f>
        <v>0</v>
      </c>
      <c r="Q809" s="22">
        <f t="shared" si="72"/>
        <v>6.0617443984642798E-3</v>
      </c>
      <c r="R809" s="22">
        <f t="shared" si="73"/>
        <v>6.9534184542932439E-3</v>
      </c>
      <c r="S809" s="22">
        <f t="shared" si="74"/>
        <v>5.393750114183E-3</v>
      </c>
      <c r="T809" s="22">
        <f t="shared" si="75"/>
        <v>6.2099043166178661E-3</v>
      </c>
      <c r="U809" s="22">
        <f t="shared" si="76"/>
        <v>7.6537434742739822E-3</v>
      </c>
      <c r="V809" s="22">
        <f t="shared" si="77"/>
        <v>5.4302521637290971E-3</v>
      </c>
    </row>
    <row r="810" spans="1:22" x14ac:dyDescent="0.25">
      <c r="A810" s="1" t="s">
        <v>65</v>
      </c>
      <c r="B810" s="1" t="s">
        <v>50</v>
      </c>
      <c r="C810" s="1" t="s">
        <v>86</v>
      </c>
      <c r="D810" s="1" t="s">
        <v>23</v>
      </c>
      <c r="E810" s="8">
        <v>1.44E-4</v>
      </c>
      <c r="F810" s="1" t="s">
        <v>86</v>
      </c>
      <c r="G810" s="1" t="s">
        <v>100</v>
      </c>
      <c r="H810" s="13">
        <f>IF(G810="Mix",'Growth Factors'!$N$7,(IF(G810="Oil",'Growth Factors'!$E$7,'Growth Factors'!$K$7)))</f>
        <v>0.12321919048916015</v>
      </c>
      <c r="I810" s="23">
        <f>IF(G810="Mix",'Growth Factors'!$O$7,(IF(G810="Oil",'Growth Factors'!$F$7,'Growth Factors'!$L$7)))</f>
        <v>0.28844315001838977</v>
      </c>
      <c r="J810" s="23">
        <f>IF(G810="Mix",'Growth Factors'!$P$7,(IF(G810="Oil",'Growth Factors'!$G$7,'Growth Factors'!$M$7)))</f>
        <v>-5.5772089494429255E-4</v>
      </c>
      <c r="K810" s="23">
        <f>IF(G810="Mix",'Growth Factors'!$N$12,(IF(G810="Oil",'Growth Factors'!$E$12,'Growth Factors'!$K$12)))</f>
        <v>0.15067268446583987</v>
      </c>
      <c r="L810" s="23">
        <f>IF(G810="Mix",'Growth Factors'!$O$12,(IF(G810="Oil",'Growth Factors'!$F$12,'Growth Factors'!$L$12)))</f>
        <v>0.41821082914081459</v>
      </c>
      <c r="M810" s="23">
        <f>IF(G810="Mix",'Growth Factors'!$P$12,(IF(G810="Oil",'Growth Factors'!$G$12,'Growth Factors'!$M$12)))</f>
        <v>6.2059761281023675E-3</v>
      </c>
      <c r="N810" s="24" t="str">
        <f>VLOOKUP(A810,'Part 50 Counties'!$A$2:$B$34,2)</f>
        <v>No</v>
      </c>
      <c r="O810" s="25">
        <f>(IF(N810="No",0,(IF(D810="CO2",0,(VLOOKUP(F810,'Rule Reductions'!$C$2:$E$75,2,FALSE))))))</f>
        <v>0</v>
      </c>
      <c r="P810" s="25">
        <f>(IF(N810="No",0,(IF(D810="CO2",0,(VLOOKUP(F810,'Rule Reductions'!$C$2:$E$75,3,FALSE))))))</f>
        <v>0</v>
      </c>
      <c r="Q810" s="22">
        <f t="shared" si="72"/>
        <v>1.6174356343043908E-4</v>
      </c>
      <c r="R810" s="22">
        <f t="shared" si="73"/>
        <v>1.8553581360264814E-4</v>
      </c>
      <c r="S810" s="22">
        <f t="shared" si="74"/>
        <v>1.4391968819112803E-4</v>
      </c>
      <c r="T810" s="22">
        <f t="shared" si="75"/>
        <v>1.6569686656308096E-4</v>
      </c>
      <c r="U810" s="22">
        <f t="shared" si="76"/>
        <v>2.042223593962773E-4</v>
      </c>
      <c r="V810" s="22">
        <f t="shared" si="77"/>
        <v>1.4489366056244675E-4</v>
      </c>
    </row>
    <row r="811" spans="1:22" x14ac:dyDescent="0.25">
      <c r="A811" s="1" t="s">
        <v>65</v>
      </c>
      <c r="B811" s="1" t="s">
        <v>50</v>
      </c>
      <c r="C811" s="1" t="s">
        <v>86</v>
      </c>
      <c r="D811" s="1" t="s">
        <v>24</v>
      </c>
      <c r="E811" s="8">
        <v>4.3200000000000001E-6</v>
      </c>
      <c r="F811" s="1" t="s">
        <v>86</v>
      </c>
      <c r="G811" s="1" t="s">
        <v>100</v>
      </c>
      <c r="H811" s="13">
        <f>IF(G811="Mix",'Growth Factors'!$N$7,(IF(G811="Oil",'Growth Factors'!$E$7,'Growth Factors'!$K$7)))</f>
        <v>0.12321919048916015</v>
      </c>
      <c r="I811" s="23">
        <f>IF(G811="Mix",'Growth Factors'!$O$7,(IF(G811="Oil",'Growth Factors'!$F$7,'Growth Factors'!$L$7)))</f>
        <v>0.28844315001838977</v>
      </c>
      <c r="J811" s="23">
        <f>IF(G811="Mix",'Growth Factors'!$P$7,(IF(G811="Oil",'Growth Factors'!$G$7,'Growth Factors'!$M$7)))</f>
        <v>-5.5772089494429255E-4</v>
      </c>
      <c r="K811" s="23">
        <f>IF(G811="Mix",'Growth Factors'!$N$12,(IF(G811="Oil",'Growth Factors'!$E$12,'Growth Factors'!$K$12)))</f>
        <v>0.15067268446583987</v>
      </c>
      <c r="L811" s="23">
        <f>IF(G811="Mix",'Growth Factors'!$O$12,(IF(G811="Oil",'Growth Factors'!$F$12,'Growth Factors'!$L$12)))</f>
        <v>0.41821082914081459</v>
      </c>
      <c r="M811" s="23">
        <f>IF(G811="Mix",'Growth Factors'!$P$12,(IF(G811="Oil",'Growth Factors'!$G$12,'Growth Factors'!$M$12)))</f>
        <v>6.2059761281023675E-3</v>
      </c>
      <c r="N811" s="24" t="str">
        <f>VLOOKUP(A811,'Part 50 Counties'!$A$2:$B$34,2)</f>
        <v>No</v>
      </c>
      <c r="O811" s="25">
        <f>(IF(N811="No",0,(IF(D811="CO2",0,(VLOOKUP(F811,'Rule Reductions'!$C$2:$E$75,2,FALSE))))))</f>
        <v>0</v>
      </c>
      <c r="P811" s="25">
        <f>(IF(N811="No",0,(IF(D811="CO2",0,(VLOOKUP(F811,'Rule Reductions'!$C$2:$E$75,3,FALSE))))))</f>
        <v>0</v>
      </c>
      <c r="Q811" s="22">
        <f t="shared" si="72"/>
        <v>4.8523069029131718E-6</v>
      </c>
      <c r="R811" s="22">
        <f t="shared" si="73"/>
        <v>5.5660744080794435E-6</v>
      </c>
      <c r="S811" s="22">
        <f t="shared" si="74"/>
        <v>4.3175906457338403E-6</v>
      </c>
      <c r="T811" s="22">
        <f t="shared" si="75"/>
        <v>4.9709059968924283E-6</v>
      </c>
      <c r="U811" s="22">
        <f t="shared" si="76"/>
        <v>6.1266707818883198E-6</v>
      </c>
      <c r="V811" s="22">
        <f t="shared" si="77"/>
        <v>4.3468098168734024E-6</v>
      </c>
    </row>
    <row r="812" spans="1:22" x14ac:dyDescent="0.25">
      <c r="A812" s="1" t="s">
        <v>52</v>
      </c>
      <c r="B812" s="1" t="s">
        <v>50</v>
      </c>
      <c r="C812" s="1" t="s">
        <v>86</v>
      </c>
      <c r="D812" s="1" t="s">
        <v>23</v>
      </c>
      <c r="E812" s="9">
        <v>2.4120000000000001E-3</v>
      </c>
      <c r="F812" s="1" t="s">
        <v>86</v>
      </c>
      <c r="G812" s="1" t="s">
        <v>100</v>
      </c>
      <c r="H812" s="13">
        <f>IF(G812="Mix",'Growth Factors'!$N$7,(IF(G812="Oil",'Growth Factors'!$E$7,'Growth Factors'!$K$7)))</f>
        <v>0.12321919048916015</v>
      </c>
      <c r="I812" s="23">
        <f>IF(G812="Mix",'Growth Factors'!$O$7,(IF(G812="Oil",'Growth Factors'!$F$7,'Growth Factors'!$L$7)))</f>
        <v>0.28844315001838977</v>
      </c>
      <c r="J812" s="23">
        <f>IF(G812="Mix",'Growth Factors'!$P$7,(IF(G812="Oil",'Growth Factors'!$G$7,'Growth Factors'!$M$7)))</f>
        <v>-5.5772089494429255E-4</v>
      </c>
      <c r="K812" s="23">
        <f>IF(G812="Mix",'Growth Factors'!$N$12,(IF(G812="Oil",'Growth Factors'!$E$12,'Growth Factors'!$K$12)))</f>
        <v>0.15067268446583987</v>
      </c>
      <c r="L812" s="23">
        <f>IF(G812="Mix",'Growth Factors'!$O$12,(IF(G812="Oil",'Growth Factors'!$F$12,'Growth Factors'!$L$12)))</f>
        <v>0.41821082914081459</v>
      </c>
      <c r="M812" s="23">
        <f>IF(G812="Mix",'Growth Factors'!$P$12,(IF(G812="Oil",'Growth Factors'!$G$12,'Growth Factors'!$M$12)))</f>
        <v>6.2059761281023675E-3</v>
      </c>
      <c r="N812" s="24" t="str">
        <f>VLOOKUP(A812,'Part 50 Counties'!$A$2:$B$34,2)</f>
        <v>No</v>
      </c>
      <c r="O812" s="25">
        <f>(IF(N812="No",0,(IF(D812="CO2",0,(VLOOKUP(F812,'Rule Reductions'!$C$2:$E$75,2,FALSE))))))</f>
        <v>0</v>
      </c>
      <c r="P812" s="25">
        <f>(IF(N812="No",0,(IF(D812="CO2",0,(VLOOKUP(F812,'Rule Reductions'!$C$2:$E$75,3,FALSE))))))</f>
        <v>0</v>
      </c>
      <c r="Q812" s="22">
        <f t="shared" si="72"/>
        <v>2.7092046874598544E-3</v>
      </c>
      <c r="R812" s="22">
        <f t="shared" si="73"/>
        <v>3.1077248778443563E-3</v>
      </c>
      <c r="S812" s="22">
        <f t="shared" si="74"/>
        <v>2.4106547772013943E-3</v>
      </c>
      <c r="T812" s="22">
        <f t="shared" si="75"/>
        <v>2.7754225149316061E-3</v>
      </c>
      <c r="U812" s="22">
        <f t="shared" si="76"/>
        <v>3.4207245198876451E-3</v>
      </c>
      <c r="V812" s="22">
        <f t="shared" si="77"/>
        <v>2.4269688144209832E-3</v>
      </c>
    </row>
    <row r="813" spans="1:22" x14ac:dyDescent="0.25">
      <c r="A813" s="1" t="s">
        <v>52</v>
      </c>
      <c r="B813" s="1" t="s">
        <v>50</v>
      </c>
      <c r="C813" s="1" t="s">
        <v>86</v>
      </c>
      <c r="D813" s="1" t="s">
        <v>24</v>
      </c>
      <c r="E813" s="8">
        <v>7.2360000000000005E-5</v>
      </c>
      <c r="F813" s="1" t="s">
        <v>86</v>
      </c>
      <c r="G813" s="1" t="s">
        <v>100</v>
      </c>
      <c r="H813" s="13">
        <f>IF(G813="Mix",'Growth Factors'!$N$7,(IF(G813="Oil",'Growth Factors'!$E$7,'Growth Factors'!$K$7)))</f>
        <v>0.12321919048916015</v>
      </c>
      <c r="I813" s="23">
        <f>IF(G813="Mix",'Growth Factors'!$O$7,(IF(G813="Oil",'Growth Factors'!$F$7,'Growth Factors'!$L$7)))</f>
        <v>0.28844315001838977</v>
      </c>
      <c r="J813" s="23">
        <f>IF(G813="Mix",'Growth Factors'!$P$7,(IF(G813="Oil",'Growth Factors'!$G$7,'Growth Factors'!$M$7)))</f>
        <v>-5.5772089494429255E-4</v>
      </c>
      <c r="K813" s="23">
        <f>IF(G813="Mix",'Growth Factors'!$N$12,(IF(G813="Oil",'Growth Factors'!$E$12,'Growth Factors'!$K$12)))</f>
        <v>0.15067268446583987</v>
      </c>
      <c r="L813" s="23">
        <f>IF(G813="Mix",'Growth Factors'!$O$12,(IF(G813="Oil",'Growth Factors'!$F$12,'Growth Factors'!$L$12)))</f>
        <v>0.41821082914081459</v>
      </c>
      <c r="M813" s="23">
        <f>IF(G813="Mix",'Growth Factors'!$P$12,(IF(G813="Oil",'Growth Factors'!$G$12,'Growth Factors'!$M$12)))</f>
        <v>6.2059761281023675E-3</v>
      </c>
      <c r="N813" s="24" t="str">
        <f>VLOOKUP(A813,'Part 50 Counties'!$A$2:$B$34,2)</f>
        <v>No</v>
      </c>
      <c r="O813" s="25">
        <f>(IF(N813="No",0,(IF(D813="CO2",0,(VLOOKUP(F813,'Rule Reductions'!$C$2:$E$75,2,FALSE))))))</f>
        <v>0</v>
      </c>
      <c r="P813" s="25">
        <f>(IF(N813="No",0,(IF(D813="CO2",0,(VLOOKUP(F813,'Rule Reductions'!$C$2:$E$75,3,FALSE))))))</f>
        <v>0</v>
      </c>
      <c r="Q813" s="22">
        <f t="shared" si="72"/>
        <v>8.1276140623795634E-5</v>
      </c>
      <c r="R813" s="22">
        <f t="shared" si="73"/>
        <v>9.3231746335330684E-5</v>
      </c>
      <c r="S813" s="22">
        <f t="shared" si="74"/>
        <v>7.2319643316041832E-5</v>
      </c>
      <c r="T813" s="22">
        <f t="shared" si="75"/>
        <v>8.3262675447948187E-5</v>
      </c>
      <c r="U813" s="22">
        <f t="shared" si="76"/>
        <v>1.0262173559662935E-4</v>
      </c>
      <c r="V813" s="22">
        <f t="shared" si="77"/>
        <v>7.2809064432629493E-5</v>
      </c>
    </row>
    <row r="814" spans="1:22" x14ac:dyDescent="0.25">
      <c r="A814" s="1" t="s">
        <v>47</v>
      </c>
      <c r="B814" s="1" t="s">
        <v>50</v>
      </c>
      <c r="C814" s="1" t="s">
        <v>86</v>
      </c>
      <c r="D814" s="1" t="s">
        <v>23</v>
      </c>
      <c r="E814" s="9">
        <v>3.6359999999999999E-3</v>
      </c>
      <c r="F814" s="1" t="s">
        <v>86</v>
      </c>
      <c r="G814" s="1" t="s">
        <v>100</v>
      </c>
      <c r="H814" s="13">
        <f>IF(G814="Mix",'Growth Factors'!$N$7,(IF(G814="Oil",'Growth Factors'!$E$7,'Growth Factors'!$K$7)))</f>
        <v>0.12321919048916015</v>
      </c>
      <c r="I814" s="23">
        <f>IF(G814="Mix",'Growth Factors'!$O$7,(IF(G814="Oil",'Growth Factors'!$F$7,'Growth Factors'!$L$7)))</f>
        <v>0.28844315001838977</v>
      </c>
      <c r="J814" s="23">
        <f>IF(G814="Mix",'Growth Factors'!$P$7,(IF(G814="Oil",'Growth Factors'!$G$7,'Growth Factors'!$M$7)))</f>
        <v>-5.5772089494429255E-4</v>
      </c>
      <c r="K814" s="23">
        <f>IF(G814="Mix",'Growth Factors'!$N$12,(IF(G814="Oil",'Growth Factors'!$E$12,'Growth Factors'!$K$12)))</f>
        <v>0.15067268446583987</v>
      </c>
      <c r="L814" s="23">
        <f>IF(G814="Mix",'Growth Factors'!$O$12,(IF(G814="Oil",'Growth Factors'!$F$12,'Growth Factors'!$L$12)))</f>
        <v>0.41821082914081459</v>
      </c>
      <c r="M814" s="23">
        <f>IF(G814="Mix",'Growth Factors'!$P$12,(IF(G814="Oil",'Growth Factors'!$G$12,'Growth Factors'!$M$12)))</f>
        <v>6.2059761281023675E-3</v>
      </c>
      <c r="N814" s="24" t="str">
        <f>VLOOKUP(A814,'Part 50 Counties'!$A$2:$B$34,2)</f>
        <v>No</v>
      </c>
      <c r="O814" s="25">
        <f>(IF(N814="No",0,(IF(D814="CO2",0,(VLOOKUP(F814,'Rule Reductions'!$C$2:$E$75,2,FALSE))))))</f>
        <v>0</v>
      </c>
      <c r="P814" s="25">
        <f>(IF(N814="No",0,(IF(D814="CO2",0,(VLOOKUP(F814,'Rule Reductions'!$C$2:$E$75,3,FALSE))))))</f>
        <v>0</v>
      </c>
      <c r="Q814" s="22">
        <f t="shared" si="72"/>
        <v>4.0840249766185867E-3</v>
      </c>
      <c r="R814" s="22">
        <f t="shared" si="73"/>
        <v>4.6847792934668646E-3</v>
      </c>
      <c r="S814" s="22">
        <f t="shared" si="74"/>
        <v>3.6339721268259825E-3</v>
      </c>
      <c r="T814" s="22">
        <f t="shared" si="75"/>
        <v>4.1838458807177941E-3</v>
      </c>
      <c r="U814" s="22">
        <f t="shared" si="76"/>
        <v>5.1566145747560018E-3</v>
      </c>
      <c r="V814" s="22">
        <f t="shared" si="77"/>
        <v>3.6585649292017802E-3</v>
      </c>
    </row>
    <row r="815" spans="1:22" x14ac:dyDescent="0.25">
      <c r="A815" s="1" t="s">
        <v>47</v>
      </c>
      <c r="B815" s="1" t="s">
        <v>50</v>
      </c>
      <c r="C815" s="1" t="s">
        <v>86</v>
      </c>
      <c r="D815" s="1" t="s">
        <v>24</v>
      </c>
      <c r="E815" s="8">
        <v>1.0908000000000001E-4</v>
      </c>
      <c r="F815" s="1" t="s">
        <v>86</v>
      </c>
      <c r="G815" s="1" t="s">
        <v>100</v>
      </c>
      <c r="H815" s="13">
        <f>IF(G815="Mix",'Growth Factors'!$N$7,(IF(G815="Oil",'Growth Factors'!$E$7,'Growth Factors'!$K$7)))</f>
        <v>0.12321919048916015</v>
      </c>
      <c r="I815" s="23">
        <f>IF(G815="Mix",'Growth Factors'!$O$7,(IF(G815="Oil",'Growth Factors'!$F$7,'Growth Factors'!$L$7)))</f>
        <v>0.28844315001838977</v>
      </c>
      <c r="J815" s="23">
        <f>IF(G815="Mix",'Growth Factors'!$P$7,(IF(G815="Oil",'Growth Factors'!$G$7,'Growth Factors'!$M$7)))</f>
        <v>-5.5772089494429255E-4</v>
      </c>
      <c r="K815" s="23">
        <f>IF(G815="Mix",'Growth Factors'!$N$12,(IF(G815="Oil",'Growth Factors'!$E$12,'Growth Factors'!$K$12)))</f>
        <v>0.15067268446583987</v>
      </c>
      <c r="L815" s="23">
        <f>IF(G815="Mix",'Growth Factors'!$O$12,(IF(G815="Oil",'Growth Factors'!$F$12,'Growth Factors'!$L$12)))</f>
        <v>0.41821082914081459</v>
      </c>
      <c r="M815" s="23">
        <f>IF(G815="Mix",'Growth Factors'!$P$12,(IF(G815="Oil",'Growth Factors'!$G$12,'Growth Factors'!$M$12)))</f>
        <v>6.2059761281023675E-3</v>
      </c>
      <c r="N815" s="24" t="str">
        <f>VLOOKUP(A815,'Part 50 Counties'!$A$2:$B$34,2)</f>
        <v>No</v>
      </c>
      <c r="O815" s="25">
        <f>(IF(N815="No",0,(IF(D815="CO2",0,(VLOOKUP(F815,'Rule Reductions'!$C$2:$E$75,2,FALSE))))))</f>
        <v>0</v>
      </c>
      <c r="P815" s="25">
        <f>(IF(N815="No",0,(IF(D815="CO2",0,(VLOOKUP(F815,'Rule Reductions'!$C$2:$E$75,3,FALSE))))))</f>
        <v>0</v>
      </c>
      <c r="Q815" s="22">
        <f t="shared" si="72"/>
        <v>1.2252074929855759E-4</v>
      </c>
      <c r="R815" s="22">
        <f t="shared" si="73"/>
        <v>1.4054337880400596E-4</v>
      </c>
      <c r="S815" s="22">
        <f t="shared" si="74"/>
        <v>1.0901916380477948E-4</v>
      </c>
      <c r="T815" s="22">
        <f t="shared" si="75"/>
        <v>1.2551537642153382E-4</v>
      </c>
      <c r="U815" s="22">
        <f t="shared" si="76"/>
        <v>1.5469843724268007E-4</v>
      </c>
      <c r="V815" s="22">
        <f t="shared" si="77"/>
        <v>1.0975694787605342E-4</v>
      </c>
    </row>
    <row r="816" spans="1:22" x14ac:dyDescent="0.25">
      <c r="A816" s="1" t="s">
        <v>61</v>
      </c>
      <c r="B816" s="1" t="s">
        <v>50</v>
      </c>
      <c r="C816" s="1" t="s">
        <v>86</v>
      </c>
      <c r="D816" s="1" t="s">
        <v>23</v>
      </c>
      <c r="E816" s="8">
        <v>4.86E-4</v>
      </c>
      <c r="F816" s="1" t="s">
        <v>86</v>
      </c>
      <c r="G816" s="1" t="s">
        <v>100</v>
      </c>
      <c r="H816" s="13">
        <f>IF(G816="Mix",'Growth Factors'!$N$7,(IF(G816="Oil",'Growth Factors'!$E$7,'Growth Factors'!$K$7)))</f>
        <v>0.12321919048916015</v>
      </c>
      <c r="I816" s="23">
        <f>IF(G816="Mix",'Growth Factors'!$O$7,(IF(G816="Oil",'Growth Factors'!$F$7,'Growth Factors'!$L$7)))</f>
        <v>0.28844315001838977</v>
      </c>
      <c r="J816" s="23">
        <f>IF(G816="Mix",'Growth Factors'!$P$7,(IF(G816="Oil",'Growth Factors'!$G$7,'Growth Factors'!$M$7)))</f>
        <v>-5.5772089494429255E-4</v>
      </c>
      <c r="K816" s="23">
        <f>IF(G816="Mix",'Growth Factors'!$N$12,(IF(G816="Oil",'Growth Factors'!$E$12,'Growth Factors'!$K$12)))</f>
        <v>0.15067268446583987</v>
      </c>
      <c r="L816" s="23">
        <f>IF(G816="Mix",'Growth Factors'!$O$12,(IF(G816="Oil",'Growth Factors'!$F$12,'Growth Factors'!$L$12)))</f>
        <v>0.41821082914081459</v>
      </c>
      <c r="M816" s="23">
        <f>IF(G816="Mix",'Growth Factors'!$P$12,(IF(G816="Oil",'Growth Factors'!$G$12,'Growth Factors'!$M$12)))</f>
        <v>6.2059761281023675E-3</v>
      </c>
      <c r="N816" s="24" t="str">
        <f>VLOOKUP(A816,'Part 50 Counties'!$A$2:$B$34,2)</f>
        <v>No</v>
      </c>
      <c r="O816" s="25">
        <f>(IF(N816="No",0,(IF(D816="CO2",0,(VLOOKUP(F816,'Rule Reductions'!$C$2:$E$75,2,FALSE))))))</f>
        <v>0</v>
      </c>
      <c r="P816" s="25">
        <f>(IF(N816="No",0,(IF(D816="CO2",0,(VLOOKUP(F816,'Rule Reductions'!$C$2:$E$75,3,FALSE))))))</f>
        <v>0</v>
      </c>
      <c r="Q816" s="22">
        <f t="shared" si="72"/>
        <v>5.4588452657773189E-4</v>
      </c>
      <c r="R816" s="22">
        <f t="shared" si="73"/>
        <v>6.2618337090893734E-4</v>
      </c>
      <c r="S816" s="22">
        <f t="shared" si="74"/>
        <v>4.8572894764505704E-4</v>
      </c>
      <c r="T816" s="22">
        <f t="shared" si="75"/>
        <v>5.5922692465039815E-4</v>
      </c>
      <c r="U816" s="22">
        <f t="shared" si="76"/>
        <v>6.8925046296243594E-4</v>
      </c>
      <c r="V816" s="22">
        <f t="shared" si="77"/>
        <v>4.8901610439825772E-4</v>
      </c>
    </row>
    <row r="817" spans="1:22" x14ac:dyDescent="0.25">
      <c r="A817" s="1" t="s">
        <v>61</v>
      </c>
      <c r="B817" s="1" t="s">
        <v>50</v>
      </c>
      <c r="C817" s="1" t="s">
        <v>86</v>
      </c>
      <c r="D817" s="1" t="s">
        <v>24</v>
      </c>
      <c r="E817" s="8">
        <v>1.4579999999999999E-5</v>
      </c>
      <c r="F817" s="1" t="s">
        <v>86</v>
      </c>
      <c r="G817" s="1" t="s">
        <v>100</v>
      </c>
      <c r="H817" s="13">
        <f>IF(G817="Mix",'Growth Factors'!$N$7,(IF(G817="Oil",'Growth Factors'!$E$7,'Growth Factors'!$K$7)))</f>
        <v>0.12321919048916015</v>
      </c>
      <c r="I817" s="23">
        <f>IF(G817="Mix",'Growth Factors'!$O$7,(IF(G817="Oil",'Growth Factors'!$F$7,'Growth Factors'!$L$7)))</f>
        <v>0.28844315001838977</v>
      </c>
      <c r="J817" s="23">
        <f>IF(G817="Mix",'Growth Factors'!$P$7,(IF(G817="Oil",'Growth Factors'!$G$7,'Growth Factors'!$M$7)))</f>
        <v>-5.5772089494429255E-4</v>
      </c>
      <c r="K817" s="23">
        <f>IF(G817="Mix",'Growth Factors'!$N$12,(IF(G817="Oil",'Growth Factors'!$E$12,'Growth Factors'!$K$12)))</f>
        <v>0.15067268446583987</v>
      </c>
      <c r="L817" s="23">
        <f>IF(G817="Mix",'Growth Factors'!$O$12,(IF(G817="Oil",'Growth Factors'!$F$12,'Growth Factors'!$L$12)))</f>
        <v>0.41821082914081459</v>
      </c>
      <c r="M817" s="23">
        <f>IF(G817="Mix",'Growth Factors'!$P$12,(IF(G817="Oil",'Growth Factors'!$G$12,'Growth Factors'!$M$12)))</f>
        <v>6.2059761281023675E-3</v>
      </c>
      <c r="N817" s="24" t="str">
        <f>VLOOKUP(A817,'Part 50 Counties'!$A$2:$B$34,2)</f>
        <v>No</v>
      </c>
      <c r="O817" s="25">
        <f>(IF(N817="No",0,(IF(D817="CO2",0,(VLOOKUP(F817,'Rule Reductions'!$C$2:$E$75,2,FALSE))))))</f>
        <v>0</v>
      </c>
      <c r="P817" s="25">
        <f>(IF(N817="No",0,(IF(D817="CO2",0,(VLOOKUP(F817,'Rule Reductions'!$C$2:$E$75,3,FALSE))))))</f>
        <v>0</v>
      </c>
      <c r="Q817" s="22">
        <f t="shared" si="72"/>
        <v>1.6376535797331955E-5</v>
      </c>
      <c r="R817" s="22">
        <f t="shared" si="73"/>
        <v>1.8785501127268121E-5</v>
      </c>
      <c r="S817" s="22">
        <f t="shared" si="74"/>
        <v>1.4571868429351712E-5</v>
      </c>
      <c r="T817" s="22">
        <f t="shared" si="75"/>
        <v>1.6776807739511944E-5</v>
      </c>
      <c r="U817" s="22">
        <f t="shared" si="76"/>
        <v>2.0677513888873077E-5</v>
      </c>
      <c r="V817" s="22">
        <f t="shared" si="77"/>
        <v>1.4670483131947731E-5</v>
      </c>
    </row>
    <row r="818" spans="1:22" x14ac:dyDescent="0.25">
      <c r="A818" s="1" t="s">
        <v>41</v>
      </c>
      <c r="B818" s="1" t="s">
        <v>50</v>
      </c>
      <c r="C818" s="1" t="s">
        <v>86</v>
      </c>
      <c r="D818" s="1" t="s">
        <v>23</v>
      </c>
      <c r="E818" s="4">
        <v>0.28283400000000097</v>
      </c>
      <c r="F818" s="1" t="s">
        <v>86</v>
      </c>
      <c r="G818" s="1" t="s">
        <v>100</v>
      </c>
      <c r="H818" s="13">
        <f>IF(G818="Mix",'Growth Factors'!$N$7,(IF(G818="Oil",'Growth Factors'!$E$7,'Growth Factors'!$K$7)))</f>
        <v>0.12321919048916015</v>
      </c>
      <c r="I818" s="23">
        <f>IF(G818="Mix",'Growth Factors'!$O$7,(IF(G818="Oil",'Growth Factors'!$F$7,'Growth Factors'!$L$7)))</f>
        <v>0.28844315001838977</v>
      </c>
      <c r="J818" s="23">
        <f>IF(G818="Mix",'Growth Factors'!$P$7,(IF(G818="Oil",'Growth Factors'!$G$7,'Growth Factors'!$M$7)))</f>
        <v>-5.5772089494429255E-4</v>
      </c>
      <c r="K818" s="23">
        <f>IF(G818="Mix",'Growth Factors'!$N$12,(IF(G818="Oil",'Growth Factors'!$E$12,'Growth Factors'!$K$12)))</f>
        <v>0.15067268446583987</v>
      </c>
      <c r="L818" s="23">
        <f>IF(G818="Mix",'Growth Factors'!$O$12,(IF(G818="Oil",'Growth Factors'!$F$12,'Growth Factors'!$L$12)))</f>
        <v>0.41821082914081459</v>
      </c>
      <c r="M818" s="23">
        <f>IF(G818="Mix",'Growth Factors'!$P$12,(IF(G818="Oil",'Growth Factors'!$G$12,'Growth Factors'!$M$12)))</f>
        <v>6.2059761281023675E-3</v>
      </c>
      <c r="N818" s="24" t="str">
        <f>VLOOKUP(A818,'Part 50 Counties'!$A$2:$B$34,2)</f>
        <v>Yes</v>
      </c>
      <c r="O818" s="25">
        <f>(IF(N818="No",0,(IF(D818="CO2",0,(VLOOKUP(F818,'Rule Reductions'!$C$2:$E$75,2,FALSE))))))</f>
        <v>0</v>
      </c>
      <c r="P818" s="25">
        <f>(IF(N818="No",0,(IF(D818="CO2",0,(VLOOKUP(F818,'Rule Reductions'!$C$2:$E$75,3,FALSE))))))</f>
        <v>0</v>
      </c>
      <c r="Q818" s="22">
        <f t="shared" si="72"/>
        <v>0.31768457652281223</v>
      </c>
      <c r="R818" s="22">
        <f t="shared" si="73"/>
        <v>0.36441552989230247</v>
      </c>
      <c r="S818" s="22">
        <f t="shared" si="74"/>
        <v>0.28267625756840031</v>
      </c>
      <c r="T818" s="22">
        <f t="shared" si="75"/>
        <v>0.32544935803821251</v>
      </c>
      <c r="U818" s="22">
        <f t="shared" si="76"/>
        <v>0.40111824164921456</v>
      </c>
      <c r="V818" s="22">
        <f t="shared" si="77"/>
        <v>0.28458926105221666</v>
      </c>
    </row>
    <row r="819" spans="1:22" x14ac:dyDescent="0.25">
      <c r="A819" s="1" t="s">
        <v>41</v>
      </c>
      <c r="B819" s="1" t="s">
        <v>50</v>
      </c>
      <c r="C819" s="1" t="s">
        <v>86</v>
      </c>
      <c r="D819" s="1" t="s">
        <v>24</v>
      </c>
      <c r="E819" s="7">
        <v>8.4850200000000098E-3</v>
      </c>
      <c r="F819" s="1" t="s">
        <v>86</v>
      </c>
      <c r="G819" s="1" t="s">
        <v>100</v>
      </c>
      <c r="H819" s="13">
        <f>IF(G819="Mix",'Growth Factors'!$N$7,(IF(G819="Oil",'Growth Factors'!$E$7,'Growth Factors'!$K$7)))</f>
        <v>0.12321919048916015</v>
      </c>
      <c r="I819" s="23">
        <f>IF(G819="Mix",'Growth Factors'!$O$7,(IF(G819="Oil",'Growth Factors'!$F$7,'Growth Factors'!$L$7)))</f>
        <v>0.28844315001838977</v>
      </c>
      <c r="J819" s="23">
        <f>IF(G819="Mix",'Growth Factors'!$P$7,(IF(G819="Oil",'Growth Factors'!$G$7,'Growth Factors'!$M$7)))</f>
        <v>-5.5772089494429255E-4</v>
      </c>
      <c r="K819" s="23">
        <f>IF(G819="Mix",'Growth Factors'!$N$12,(IF(G819="Oil",'Growth Factors'!$E$12,'Growth Factors'!$K$12)))</f>
        <v>0.15067268446583987</v>
      </c>
      <c r="L819" s="23">
        <f>IF(G819="Mix",'Growth Factors'!$O$12,(IF(G819="Oil",'Growth Factors'!$F$12,'Growth Factors'!$L$12)))</f>
        <v>0.41821082914081459</v>
      </c>
      <c r="M819" s="23">
        <f>IF(G819="Mix",'Growth Factors'!$P$12,(IF(G819="Oil",'Growth Factors'!$G$12,'Growth Factors'!$M$12)))</f>
        <v>6.2059761281023675E-3</v>
      </c>
      <c r="N819" s="24" t="str">
        <f>VLOOKUP(A819,'Part 50 Counties'!$A$2:$B$34,2)</f>
        <v>Yes</v>
      </c>
      <c r="O819" s="25">
        <f>(IF(N819="No",0,(IF(D819="CO2",0,(VLOOKUP(F819,'Rule Reductions'!$C$2:$E$75,2,FALSE))))))</f>
        <v>0</v>
      </c>
      <c r="P819" s="25">
        <f>(IF(N819="No",0,(IF(D819="CO2",0,(VLOOKUP(F819,'Rule Reductions'!$C$2:$E$75,3,FALSE))))))</f>
        <v>0</v>
      </c>
      <c r="Q819" s="22">
        <f t="shared" si="72"/>
        <v>9.5305372956843454E-3</v>
      </c>
      <c r="R819" s="22">
        <f t="shared" si="73"/>
        <v>1.093246589676905E-2</v>
      </c>
      <c r="S819" s="22">
        <f t="shared" si="74"/>
        <v>8.4802877270519893E-3</v>
      </c>
      <c r="T819" s="22">
        <f t="shared" si="75"/>
        <v>9.7634807411463524E-3</v>
      </c>
      <c r="U819" s="22">
        <f t="shared" si="76"/>
        <v>1.2033547249476409E-2</v>
      </c>
      <c r="V819" s="22">
        <f t="shared" si="77"/>
        <v>8.5376778315664811E-3</v>
      </c>
    </row>
    <row r="820" spans="1:22" x14ac:dyDescent="0.25">
      <c r="A820" s="1" t="s">
        <v>64</v>
      </c>
      <c r="B820" s="1" t="s">
        <v>50</v>
      </c>
      <c r="C820" s="1" t="s">
        <v>86</v>
      </c>
      <c r="D820" s="1" t="s">
        <v>23</v>
      </c>
      <c r="E820" s="8">
        <v>9.1799999999999998E-4</v>
      </c>
      <c r="F820" s="1" t="s">
        <v>86</v>
      </c>
      <c r="G820" s="1" t="s">
        <v>100</v>
      </c>
      <c r="H820" s="13">
        <f>IF(G820="Mix",'Growth Factors'!$N$7,(IF(G820="Oil",'Growth Factors'!$E$7,'Growth Factors'!$K$7)))</f>
        <v>0.12321919048916015</v>
      </c>
      <c r="I820" s="23">
        <f>IF(G820="Mix",'Growth Factors'!$O$7,(IF(G820="Oil",'Growth Factors'!$F$7,'Growth Factors'!$L$7)))</f>
        <v>0.28844315001838977</v>
      </c>
      <c r="J820" s="23">
        <f>IF(G820="Mix",'Growth Factors'!$P$7,(IF(G820="Oil",'Growth Factors'!$G$7,'Growth Factors'!$M$7)))</f>
        <v>-5.5772089494429255E-4</v>
      </c>
      <c r="K820" s="23">
        <f>IF(G820="Mix",'Growth Factors'!$N$12,(IF(G820="Oil",'Growth Factors'!$E$12,'Growth Factors'!$K$12)))</f>
        <v>0.15067268446583987</v>
      </c>
      <c r="L820" s="23">
        <f>IF(G820="Mix",'Growth Factors'!$O$12,(IF(G820="Oil",'Growth Factors'!$F$12,'Growth Factors'!$L$12)))</f>
        <v>0.41821082914081459</v>
      </c>
      <c r="M820" s="23">
        <f>IF(G820="Mix",'Growth Factors'!$P$12,(IF(G820="Oil",'Growth Factors'!$G$12,'Growth Factors'!$M$12)))</f>
        <v>6.2059761281023675E-3</v>
      </c>
      <c r="N820" s="24" t="str">
        <f>VLOOKUP(A820,'Part 50 Counties'!$A$2:$B$34,2)</f>
        <v>No</v>
      </c>
      <c r="O820" s="25">
        <f>(IF(N820="No",0,(IF(D820="CO2",0,(VLOOKUP(F820,'Rule Reductions'!$C$2:$E$75,2,FALSE))))))</f>
        <v>0</v>
      </c>
      <c r="P820" s="25">
        <f>(IF(N820="No",0,(IF(D820="CO2",0,(VLOOKUP(F820,'Rule Reductions'!$C$2:$E$75,3,FALSE))))))</f>
        <v>0</v>
      </c>
      <c r="Q820" s="22">
        <f t="shared" si="72"/>
        <v>1.031115216869049E-3</v>
      </c>
      <c r="R820" s="22">
        <f t="shared" si="73"/>
        <v>1.1827908117168818E-3</v>
      </c>
      <c r="S820" s="22">
        <f t="shared" si="74"/>
        <v>9.1748801221844104E-4</v>
      </c>
      <c r="T820" s="22">
        <f t="shared" si="75"/>
        <v>1.0563175243396411E-3</v>
      </c>
      <c r="U820" s="22">
        <f t="shared" si="76"/>
        <v>1.3019175411512678E-3</v>
      </c>
      <c r="V820" s="22">
        <f t="shared" si="77"/>
        <v>9.2369708608559798E-4</v>
      </c>
    </row>
    <row r="821" spans="1:22" x14ac:dyDescent="0.25">
      <c r="A821" s="1" t="s">
        <v>64</v>
      </c>
      <c r="B821" s="1" t="s">
        <v>50</v>
      </c>
      <c r="C821" s="1" t="s">
        <v>86</v>
      </c>
      <c r="D821" s="1" t="s">
        <v>24</v>
      </c>
      <c r="E821" s="8">
        <v>2.7540000000000001E-5</v>
      </c>
      <c r="F821" s="1" t="s">
        <v>86</v>
      </c>
      <c r="G821" s="1" t="s">
        <v>100</v>
      </c>
      <c r="H821" s="13">
        <f>IF(G821="Mix",'Growth Factors'!$N$7,(IF(G821="Oil",'Growth Factors'!$E$7,'Growth Factors'!$K$7)))</f>
        <v>0.12321919048916015</v>
      </c>
      <c r="I821" s="23">
        <f>IF(G821="Mix",'Growth Factors'!$O$7,(IF(G821="Oil",'Growth Factors'!$F$7,'Growth Factors'!$L$7)))</f>
        <v>0.28844315001838977</v>
      </c>
      <c r="J821" s="23">
        <f>IF(G821="Mix",'Growth Factors'!$P$7,(IF(G821="Oil",'Growth Factors'!$G$7,'Growth Factors'!$M$7)))</f>
        <v>-5.5772089494429255E-4</v>
      </c>
      <c r="K821" s="23">
        <f>IF(G821="Mix",'Growth Factors'!$N$12,(IF(G821="Oil",'Growth Factors'!$E$12,'Growth Factors'!$K$12)))</f>
        <v>0.15067268446583987</v>
      </c>
      <c r="L821" s="23">
        <f>IF(G821="Mix",'Growth Factors'!$O$12,(IF(G821="Oil",'Growth Factors'!$F$12,'Growth Factors'!$L$12)))</f>
        <v>0.41821082914081459</v>
      </c>
      <c r="M821" s="23">
        <f>IF(G821="Mix",'Growth Factors'!$P$12,(IF(G821="Oil",'Growth Factors'!$G$12,'Growth Factors'!$M$12)))</f>
        <v>6.2059761281023675E-3</v>
      </c>
      <c r="N821" s="24" t="str">
        <f>VLOOKUP(A821,'Part 50 Counties'!$A$2:$B$34,2)</f>
        <v>No</v>
      </c>
      <c r="O821" s="25">
        <f>(IF(N821="No",0,(IF(D821="CO2",0,(VLOOKUP(F821,'Rule Reductions'!$C$2:$E$75,2,FALSE))))))</f>
        <v>0</v>
      </c>
      <c r="P821" s="25">
        <f>(IF(N821="No",0,(IF(D821="CO2",0,(VLOOKUP(F821,'Rule Reductions'!$C$2:$E$75,3,FALSE))))))</f>
        <v>0</v>
      </c>
      <c r="Q821" s="22">
        <f t="shared" si="72"/>
        <v>3.0933456506071473E-5</v>
      </c>
      <c r="R821" s="22">
        <f t="shared" si="73"/>
        <v>3.5483724351506455E-5</v>
      </c>
      <c r="S821" s="22">
        <f t="shared" si="74"/>
        <v>2.7524640366553234E-5</v>
      </c>
      <c r="T821" s="22">
        <f t="shared" si="75"/>
        <v>3.1689525730189235E-5</v>
      </c>
      <c r="U821" s="22">
        <f t="shared" si="76"/>
        <v>3.9057526234538037E-5</v>
      </c>
      <c r="V821" s="22">
        <f t="shared" si="77"/>
        <v>2.7710912582567938E-5</v>
      </c>
    </row>
    <row r="822" spans="1:22" x14ac:dyDescent="0.25">
      <c r="A822" s="1" t="s">
        <v>63</v>
      </c>
      <c r="B822" s="1" t="s">
        <v>50</v>
      </c>
      <c r="C822" s="1" t="s">
        <v>86</v>
      </c>
      <c r="D822" s="1" t="s">
        <v>23</v>
      </c>
      <c r="E822" s="8">
        <v>3.2400000000000001E-4</v>
      </c>
      <c r="F822" s="1" t="s">
        <v>86</v>
      </c>
      <c r="G822" s="1" t="s">
        <v>100</v>
      </c>
      <c r="H822" s="13">
        <f>IF(G822="Mix",'Growth Factors'!$N$7,(IF(G822="Oil",'Growth Factors'!$E$7,'Growth Factors'!$K$7)))</f>
        <v>0.12321919048916015</v>
      </c>
      <c r="I822" s="23">
        <f>IF(G822="Mix",'Growth Factors'!$O$7,(IF(G822="Oil",'Growth Factors'!$F$7,'Growth Factors'!$L$7)))</f>
        <v>0.28844315001838977</v>
      </c>
      <c r="J822" s="23">
        <f>IF(G822="Mix",'Growth Factors'!$P$7,(IF(G822="Oil",'Growth Factors'!$G$7,'Growth Factors'!$M$7)))</f>
        <v>-5.5772089494429255E-4</v>
      </c>
      <c r="K822" s="23">
        <f>IF(G822="Mix",'Growth Factors'!$N$12,(IF(G822="Oil",'Growth Factors'!$E$12,'Growth Factors'!$K$12)))</f>
        <v>0.15067268446583987</v>
      </c>
      <c r="L822" s="23">
        <f>IF(G822="Mix",'Growth Factors'!$O$12,(IF(G822="Oil",'Growth Factors'!$F$12,'Growth Factors'!$L$12)))</f>
        <v>0.41821082914081459</v>
      </c>
      <c r="M822" s="23">
        <f>IF(G822="Mix",'Growth Factors'!$P$12,(IF(G822="Oil",'Growth Factors'!$G$12,'Growth Factors'!$M$12)))</f>
        <v>6.2059761281023675E-3</v>
      </c>
      <c r="N822" s="24" t="str">
        <f>VLOOKUP(A822,'Part 50 Counties'!$A$2:$B$34,2)</f>
        <v>No</v>
      </c>
      <c r="O822" s="25">
        <f>(IF(N822="No",0,(IF(D822="CO2",0,(VLOOKUP(F822,'Rule Reductions'!$C$2:$E$75,2,FALSE))))))</f>
        <v>0</v>
      </c>
      <c r="P822" s="25">
        <f>(IF(N822="No",0,(IF(D822="CO2",0,(VLOOKUP(F822,'Rule Reductions'!$C$2:$E$75,3,FALSE))))))</f>
        <v>0</v>
      </c>
      <c r="Q822" s="22">
        <f t="shared" si="72"/>
        <v>3.6392301771848791E-4</v>
      </c>
      <c r="R822" s="22">
        <f t="shared" si="73"/>
        <v>4.1745558060595828E-4</v>
      </c>
      <c r="S822" s="22">
        <f t="shared" si="74"/>
        <v>3.2381929843003804E-4</v>
      </c>
      <c r="T822" s="22">
        <f t="shared" si="75"/>
        <v>3.7281794976693215E-4</v>
      </c>
      <c r="U822" s="22">
        <f t="shared" si="76"/>
        <v>4.5950030864162398E-4</v>
      </c>
      <c r="V822" s="22">
        <f t="shared" si="77"/>
        <v>3.2601073626550516E-4</v>
      </c>
    </row>
    <row r="823" spans="1:22" x14ac:dyDescent="0.25">
      <c r="A823" s="1" t="s">
        <v>63</v>
      </c>
      <c r="B823" s="1" t="s">
        <v>50</v>
      </c>
      <c r="C823" s="1" t="s">
        <v>86</v>
      </c>
      <c r="D823" s="1" t="s">
        <v>24</v>
      </c>
      <c r="E823" s="8">
        <v>9.7200000000000001E-6</v>
      </c>
      <c r="F823" s="1" t="s">
        <v>86</v>
      </c>
      <c r="G823" s="1" t="s">
        <v>100</v>
      </c>
      <c r="H823" s="13">
        <f>IF(G823="Mix",'Growth Factors'!$N$7,(IF(G823="Oil",'Growth Factors'!$E$7,'Growth Factors'!$K$7)))</f>
        <v>0.12321919048916015</v>
      </c>
      <c r="I823" s="23">
        <f>IF(G823="Mix",'Growth Factors'!$O$7,(IF(G823="Oil",'Growth Factors'!$F$7,'Growth Factors'!$L$7)))</f>
        <v>0.28844315001838977</v>
      </c>
      <c r="J823" s="23">
        <f>IF(G823="Mix",'Growth Factors'!$P$7,(IF(G823="Oil",'Growth Factors'!$G$7,'Growth Factors'!$M$7)))</f>
        <v>-5.5772089494429255E-4</v>
      </c>
      <c r="K823" s="23">
        <f>IF(G823="Mix",'Growth Factors'!$N$12,(IF(G823="Oil",'Growth Factors'!$E$12,'Growth Factors'!$K$12)))</f>
        <v>0.15067268446583987</v>
      </c>
      <c r="L823" s="23">
        <f>IF(G823="Mix",'Growth Factors'!$O$12,(IF(G823="Oil",'Growth Factors'!$F$12,'Growth Factors'!$L$12)))</f>
        <v>0.41821082914081459</v>
      </c>
      <c r="M823" s="23">
        <f>IF(G823="Mix",'Growth Factors'!$P$12,(IF(G823="Oil",'Growth Factors'!$G$12,'Growth Factors'!$M$12)))</f>
        <v>6.2059761281023675E-3</v>
      </c>
      <c r="N823" s="24" t="str">
        <f>VLOOKUP(A823,'Part 50 Counties'!$A$2:$B$34,2)</f>
        <v>No</v>
      </c>
      <c r="O823" s="25">
        <f>(IF(N823="No",0,(IF(D823="CO2",0,(VLOOKUP(F823,'Rule Reductions'!$C$2:$E$75,2,FALSE))))))</f>
        <v>0</v>
      </c>
      <c r="P823" s="25">
        <f>(IF(N823="No",0,(IF(D823="CO2",0,(VLOOKUP(F823,'Rule Reductions'!$C$2:$E$75,3,FALSE))))))</f>
        <v>0</v>
      </c>
      <c r="Q823" s="22">
        <f t="shared" si="72"/>
        <v>1.0917690531554636E-5</v>
      </c>
      <c r="R823" s="22">
        <f t="shared" si="73"/>
        <v>1.2523667418178748E-5</v>
      </c>
      <c r="S823" s="22">
        <f t="shared" si="74"/>
        <v>9.7145789529011406E-6</v>
      </c>
      <c r="T823" s="22">
        <f t="shared" si="75"/>
        <v>1.1184538493007965E-5</v>
      </c>
      <c r="U823" s="22">
        <f t="shared" si="76"/>
        <v>1.3785009259248718E-5</v>
      </c>
      <c r="V823" s="22">
        <f t="shared" si="77"/>
        <v>9.7803220879651546E-6</v>
      </c>
    </row>
    <row r="824" spans="1:22" x14ac:dyDescent="0.25">
      <c r="A824" s="1" t="s">
        <v>48</v>
      </c>
      <c r="B824" s="1" t="s">
        <v>50</v>
      </c>
      <c r="C824" s="1" t="s">
        <v>86</v>
      </c>
      <c r="D824" s="1" t="s">
        <v>23</v>
      </c>
      <c r="E824" s="7">
        <v>1.9224000000000002E-2</v>
      </c>
      <c r="F824" s="1" t="s">
        <v>86</v>
      </c>
      <c r="G824" s="1" t="s">
        <v>100</v>
      </c>
      <c r="H824" s="13">
        <f>IF(G824="Mix",'Growth Factors'!$N$7,(IF(G824="Oil",'Growth Factors'!$E$7,'Growth Factors'!$K$7)))</f>
        <v>0.12321919048916015</v>
      </c>
      <c r="I824" s="23">
        <f>IF(G824="Mix",'Growth Factors'!$O$7,(IF(G824="Oil",'Growth Factors'!$F$7,'Growth Factors'!$L$7)))</f>
        <v>0.28844315001838977</v>
      </c>
      <c r="J824" s="23">
        <f>IF(G824="Mix",'Growth Factors'!$P$7,(IF(G824="Oil",'Growth Factors'!$G$7,'Growth Factors'!$M$7)))</f>
        <v>-5.5772089494429255E-4</v>
      </c>
      <c r="K824" s="23">
        <f>IF(G824="Mix",'Growth Factors'!$N$12,(IF(G824="Oil",'Growth Factors'!$E$12,'Growth Factors'!$K$12)))</f>
        <v>0.15067268446583987</v>
      </c>
      <c r="L824" s="23">
        <f>IF(G824="Mix",'Growth Factors'!$O$12,(IF(G824="Oil",'Growth Factors'!$F$12,'Growth Factors'!$L$12)))</f>
        <v>0.41821082914081459</v>
      </c>
      <c r="M824" s="23">
        <f>IF(G824="Mix",'Growth Factors'!$P$12,(IF(G824="Oil",'Growth Factors'!$G$12,'Growth Factors'!$M$12)))</f>
        <v>6.2059761281023675E-3</v>
      </c>
      <c r="N824" s="24" t="str">
        <f>VLOOKUP(A824,'Part 50 Counties'!$A$2:$B$34,2)</f>
        <v>No</v>
      </c>
      <c r="O824" s="25">
        <f>(IF(N824="No",0,(IF(D824="CO2",0,(VLOOKUP(F824,'Rule Reductions'!$C$2:$E$75,2,FALSE))))))</f>
        <v>0</v>
      </c>
      <c r="P824" s="25">
        <f>(IF(N824="No",0,(IF(D824="CO2",0,(VLOOKUP(F824,'Rule Reductions'!$C$2:$E$75,3,FALSE))))))</f>
        <v>0</v>
      </c>
      <c r="Q824" s="22">
        <f t="shared" si="72"/>
        <v>2.1592765717963616E-2</v>
      </c>
      <c r="R824" s="22">
        <f t="shared" si="73"/>
        <v>2.4769031115953525E-2</v>
      </c>
      <c r="S824" s="22">
        <f t="shared" si="74"/>
        <v>1.921327837351559E-2</v>
      </c>
      <c r="T824" s="22">
        <f t="shared" si="75"/>
        <v>2.212053168617131E-2</v>
      </c>
      <c r="U824" s="22">
        <f t="shared" si="76"/>
        <v>2.7263684979403024E-2</v>
      </c>
      <c r="V824" s="22">
        <f t="shared" si="77"/>
        <v>1.9343303685086643E-2</v>
      </c>
    </row>
    <row r="825" spans="1:22" x14ac:dyDescent="0.25">
      <c r="A825" s="1" t="s">
        <v>48</v>
      </c>
      <c r="B825" s="1" t="s">
        <v>50</v>
      </c>
      <c r="C825" s="1" t="s">
        <v>86</v>
      </c>
      <c r="D825" s="1" t="s">
        <v>24</v>
      </c>
      <c r="E825" s="8">
        <v>5.7671999999999997E-4</v>
      </c>
      <c r="F825" s="1" t="s">
        <v>86</v>
      </c>
      <c r="G825" s="1" t="s">
        <v>100</v>
      </c>
      <c r="H825" s="13">
        <f>IF(G825="Mix",'Growth Factors'!$N$7,(IF(G825="Oil",'Growth Factors'!$E$7,'Growth Factors'!$K$7)))</f>
        <v>0.12321919048916015</v>
      </c>
      <c r="I825" s="23">
        <f>IF(G825="Mix",'Growth Factors'!$O$7,(IF(G825="Oil",'Growth Factors'!$F$7,'Growth Factors'!$L$7)))</f>
        <v>0.28844315001838977</v>
      </c>
      <c r="J825" s="23">
        <f>IF(G825="Mix",'Growth Factors'!$P$7,(IF(G825="Oil",'Growth Factors'!$G$7,'Growth Factors'!$M$7)))</f>
        <v>-5.5772089494429255E-4</v>
      </c>
      <c r="K825" s="23">
        <f>IF(G825="Mix",'Growth Factors'!$N$12,(IF(G825="Oil",'Growth Factors'!$E$12,'Growth Factors'!$K$12)))</f>
        <v>0.15067268446583987</v>
      </c>
      <c r="L825" s="23">
        <f>IF(G825="Mix",'Growth Factors'!$O$12,(IF(G825="Oil",'Growth Factors'!$F$12,'Growth Factors'!$L$12)))</f>
        <v>0.41821082914081459</v>
      </c>
      <c r="M825" s="23">
        <f>IF(G825="Mix",'Growth Factors'!$P$12,(IF(G825="Oil",'Growth Factors'!$G$12,'Growth Factors'!$M$12)))</f>
        <v>6.2059761281023675E-3</v>
      </c>
      <c r="N825" s="24" t="str">
        <f>VLOOKUP(A825,'Part 50 Counties'!$A$2:$B$34,2)</f>
        <v>No</v>
      </c>
      <c r="O825" s="25">
        <f>(IF(N825="No",0,(IF(D825="CO2",0,(VLOOKUP(F825,'Rule Reductions'!$C$2:$E$75,2,FALSE))))))</f>
        <v>0</v>
      </c>
      <c r="P825" s="25">
        <f>(IF(N825="No",0,(IF(D825="CO2",0,(VLOOKUP(F825,'Rule Reductions'!$C$2:$E$75,3,FALSE))))))</f>
        <v>0</v>
      </c>
      <c r="Q825" s="22">
        <f t="shared" si="72"/>
        <v>6.4778297153890842E-4</v>
      </c>
      <c r="R825" s="22">
        <f t="shared" si="73"/>
        <v>7.4307093347860569E-4</v>
      </c>
      <c r="S825" s="22">
        <f t="shared" si="74"/>
        <v>5.763983512054677E-4</v>
      </c>
      <c r="T825" s="22">
        <f t="shared" si="75"/>
        <v>6.6361595058513914E-4</v>
      </c>
      <c r="U825" s="22">
        <f t="shared" si="76"/>
        <v>8.1791054938209053E-4</v>
      </c>
      <c r="V825" s="22">
        <f t="shared" si="77"/>
        <v>5.8029911055259913E-4</v>
      </c>
    </row>
    <row r="826" spans="1:22" x14ac:dyDescent="0.25">
      <c r="A826" s="1" t="s">
        <v>56</v>
      </c>
      <c r="B826" s="1" t="s">
        <v>50</v>
      </c>
      <c r="C826" s="1" t="s">
        <v>86</v>
      </c>
      <c r="D826" s="1" t="s">
        <v>23</v>
      </c>
      <c r="E826" s="8">
        <v>9.3599999999999998E-4</v>
      </c>
      <c r="F826" s="1" t="s">
        <v>86</v>
      </c>
      <c r="G826" s="1" t="s">
        <v>100</v>
      </c>
      <c r="H826" s="13">
        <f>IF(G826="Mix",'Growth Factors'!$N$7,(IF(G826="Oil",'Growth Factors'!$E$7,'Growth Factors'!$K$7)))</f>
        <v>0.12321919048916015</v>
      </c>
      <c r="I826" s="23">
        <f>IF(G826="Mix",'Growth Factors'!$O$7,(IF(G826="Oil",'Growth Factors'!$F$7,'Growth Factors'!$L$7)))</f>
        <v>0.28844315001838977</v>
      </c>
      <c r="J826" s="23">
        <f>IF(G826="Mix",'Growth Factors'!$P$7,(IF(G826="Oil",'Growth Factors'!$G$7,'Growth Factors'!$M$7)))</f>
        <v>-5.5772089494429255E-4</v>
      </c>
      <c r="K826" s="23">
        <f>IF(G826="Mix",'Growth Factors'!$N$12,(IF(G826="Oil",'Growth Factors'!$E$12,'Growth Factors'!$K$12)))</f>
        <v>0.15067268446583987</v>
      </c>
      <c r="L826" s="23">
        <f>IF(G826="Mix",'Growth Factors'!$O$12,(IF(G826="Oil",'Growth Factors'!$F$12,'Growth Factors'!$L$12)))</f>
        <v>0.41821082914081459</v>
      </c>
      <c r="M826" s="23">
        <f>IF(G826="Mix",'Growth Factors'!$P$12,(IF(G826="Oil",'Growth Factors'!$G$12,'Growth Factors'!$M$12)))</f>
        <v>6.2059761281023675E-3</v>
      </c>
      <c r="N826" s="24" t="str">
        <f>VLOOKUP(A826,'Part 50 Counties'!$A$2:$B$34,2)</f>
        <v>No</v>
      </c>
      <c r="O826" s="25">
        <f>(IF(N826="No",0,(IF(D826="CO2",0,(VLOOKUP(F826,'Rule Reductions'!$C$2:$E$75,2,FALSE))))))</f>
        <v>0</v>
      </c>
      <c r="P826" s="25">
        <f>(IF(N826="No",0,(IF(D826="CO2",0,(VLOOKUP(F826,'Rule Reductions'!$C$2:$E$75,3,FALSE))))))</f>
        <v>0</v>
      </c>
      <c r="Q826" s="22">
        <f t="shared" si="72"/>
        <v>1.051333162297854E-3</v>
      </c>
      <c r="R826" s="22">
        <f t="shared" si="73"/>
        <v>1.2059827884172128E-3</v>
      </c>
      <c r="S826" s="22">
        <f t="shared" si="74"/>
        <v>9.3547797324233209E-4</v>
      </c>
      <c r="T826" s="22">
        <f t="shared" si="75"/>
        <v>1.0770296326600261E-3</v>
      </c>
      <c r="U826" s="22">
        <f t="shared" si="76"/>
        <v>1.3274453360758024E-3</v>
      </c>
      <c r="V826" s="22">
        <f t="shared" si="77"/>
        <v>9.4180879365590383E-4</v>
      </c>
    </row>
    <row r="827" spans="1:22" x14ac:dyDescent="0.25">
      <c r="A827" s="1" t="s">
        <v>56</v>
      </c>
      <c r="B827" s="1" t="s">
        <v>50</v>
      </c>
      <c r="C827" s="1" t="s">
        <v>86</v>
      </c>
      <c r="D827" s="1" t="s">
        <v>24</v>
      </c>
      <c r="E827" s="8">
        <v>2.8079999999999999E-5</v>
      </c>
      <c r="F827" s="1" t="s">
        <v>86</v>
      </c>
      <c r="G827" s="1" t="s">
        <v>100</v>
      </c>
      <c r="H827" s="13">
        <f>IF(G827="Mix",'Growth Factors'!$N$7,(IF(G827="Oil",'Growth Factors'!$E$7,'Growth Factors'!$K$7)))</f>
        <v>0.12321919048916015</v>
      </c>
      <c r="I827" s="23">
        <f>IF(G827="Mix",'Growth Factors'!$O$7,(IF(G827="Oil",'Growth Factors'!$F$7,'Growth Factors'!$L$7)))</f>
        <v>0.28844315001838977</v>
      </c>
      <c r="J827" s="23">
        <f>IF(G827="Mix",'Growth Factors'!$P$7,(IF(G827="Oil",'Growth Factors'!$G$7,'Growth Factors'!$M$7)))</f>
        <v>-5.5772089494429255E-4</v>
      </c>
      <c r="K827" s="23">
        <f>IF(G827="Mix",'Growth Factors'!$N$12,(IF(G827="Oil",'Growth Factors'!$E$12,'Growth Factors'!$K$12)))</f>
        <v>0.15067268446583987</v>
      </c>
      <c r="L827" s="23">
        <f>IF(G827="Mix",'Growth Factors'!$O$12,(IF(G827="Oil",'Growth Factors'!$F$12,'Growth Factors'!$L$12)))</f>
        <v>0.41821082914081459</v>
      </c>
      <c r="M827" s="23">
        <f>IF(G827="Mix",'Growth Factors'!$P$12,(IF(G827="Oil",'Growth Factors'!$G$12,'Growth Factors'!$M$12)))</f>
        <v>6.2059761281023675E-3</v>
      </c>
      <c r="N827" s="24" t="str">
        <f>VLOOKUP(A827,'Part 50 Counties'!$A$2:$B$34,2)</f>
        <v>No</v>
      </c>
      <c r="O827" s="25">
        <f>(IF(N827="No",0,(IF(D827="CO2",0,(VLOOKUP(F827,'Rule Reductions'!$C$2:$E$75,2,FALSE))))))</f>
        <v>0</v>
      </c>
      <c r="P827" s="25">
        <f>(IF(N827="No",0,(IF(D827="CO2",0,(VLOOKUP(F827,'Rule Reductions'!$C$2:$E$75,3,FALSE))))))</f>
        <v>0</v>
      </c>
      <c r="Q827" s="22">
        <f t="shared" si="72"/>
        <v>3.1539994868935617E-5</v>
      </c>
      <c r="R827" s="22">
        <f t="shared" si="73"/>
        <v>3.6179483652516379E-5</v>
      </c>
      <c r="S827" s="22">
        <f t="shared" si="74"/>
        <v>2.8064339197269964E-5</v>
      </c>
      <c r="T827" s="22">
        <f t="shared" si="75"/>
        <v>3.2310888979800784E-5</v>
      </c>
      <c r="U827" s="22">
        <f t="shared" si="76"/>
        <v>3.9823360082274071E-5</v>
      </c>
      <c r="V827" s="22">
        <f t="shared" si="77"/>
        <v>2.8254263809677114E-5</v>
      </c>
    </row>
    <row r="828" spans="1:22" x14ac:dyDescent="0.25">
      <c r="A828" s="1" t="s">
        <v>59</v>
      </c>
      <c r="B828" s="1" t="s">
        <v>50</v>
      </c>
      <c r="C828" s="1" t="s">
        <v>86</v>
      </c>
      <c r="D828" s="1" t="s">
        <v>23</v>
      </c>
      <c r="E828" s="9">
        <v>1.026E-3</v>
      </c>
      <c r="F828" s="1" t="s">
        <v>86</v>
      </c>
      <c r="G828" s="1" t="s">
        <v>100</v>
      </c>
      <c r="H828" s="13">
        <f>IF(G828="Mix",'Growth Factors'!$N$7,(IF(G828="Oil",'Growth Factors'!$E$7,'Growth Factors'!$K$7)))</f>
        <v>0.12321919048916015</v>
      </c>
      <c r="I828" s="23">
        <f>IF(G828="Mix",'Growth Factors'!$O$7,(IF(G828="Oil",'Growth Factors'!$F$7,'Growth Factors'!$L$7)))</f>
        <v>0.28844315001838977</v>
      </c>
      <c r="J828" s="23">
        <f>IF(G828="Mix",'Growth Factors'!$P$7,(IF(G828="Oil",'Growth Factors'!$G$7,'Growth Factors'!$M$7)))</f>
        <v>-5.5772089494429255E-4</v>
      </c>
      <c r="K828" s="23">
        <f>IF(G828="Mix",'Growth Factors'!$N$12,(IF(G828="Oil",'Growth Factors'!$E$12,'Growth Factors'!$K$12)))</f>
        <v>0.15067268446583987</v>
      </c>
      <c r="L828" s="23">
        <f>IF(G828="Mix",'Growth Factors'!$O$12,(IF(G828="Oil",'Growth Factors'!$F$12,'Growth Factors'!$L$12)))</f>
        <v>0.41821082914081459</v>
      </c>
      <c r="M828" s="23">
        <f>IF(G828="Mix",'Growth Factors'!$P$12,(IF(G828="Oil",'Growth Factors'!$G$12,'Growth Factors'!$M$12)))</f>
        <v>6.2059761281023675E-3</v>
      </c>
      <c r="N828" s="24" t="str">
        <f>VLOOKUP(A828,'Part 50 Counties'!$A$2:$B$34,2)</f>
        <v>No</v>
      </c>
      <c r="O828" s="25">
        <f>(IF(N828="No",0,(IF(D828="CO2",0,(VLOOKUP(F828,'Rule Reductions'!$C$2:$E$75,2,FALSE))))))</f>
        <v>0</v>
      </c>
      <c r="P828" s="25">
        <f>(IF(N828="No",0,(IF(D828="CO2",0,(VLOOKUP(F828,'Rule Reductions'!$C$2:$E$75,3,FALSE))))))</f>
        <v>0</v>
      </c>
      <c r="Q828" s="22">
        <f t="shared" si="72"/>
        <v>1.1524228894418784E-3</v>
      </c>
      <c r="R828" s="22">
        <f t="shared" si="73"/>
        <v>1.3219426719188678E-3</v>
      </c>
      <c r="S828" s="22">
        <f t="shared" si="74"/>
        <v>1.0254277783617871E-3</v>
      </c>
      <c r="T828" s="22">
        <f t="shared" si="75"/>
        <v>1.1805901742619517E-3</v>
      </c>
      <c r="U828" s="22">
        <f t="shared" si="76"/>
        <v>1.4550843106984758E-3</v>
      </c>
      <c r="V828" s="22">
        <f t="shared" si="77"/>
        <v>1.032367331507433E-3</v>
      </c>
    </row>
    <row r="829" spans="1:22" x14ac:dyDescent="0.25">
      <c r="A829" s="1" t="s">
        <v>59</v>
      </c>
      <c r="B829" s="1" t="s">
        <v>50</v>
      </c>
      <c r="C829" s="1" t="s">
        <v>86</v>
      </c>
      <c r="D829" s="1" t="s">
        <v>24</v>
      </c>
      <c r="E829" s="8">
        <v>3.078E-5</v>
      </c>
      <c r="F829" s="1" t="s">
        <v>86</v>
      </c>
      <c r="G829" s="1" t="s">
        <v>100</v>
      </c>
      <c r="H829" s="13">
        <f>IF(G829="Mix",'Growth Factors'!$N$7,(IF(G829="Oil",'Growth Factors'!$E$7,'Growth Factors'!$K$7)))</f>
        <v>0.12321919048916015</v>
      </c>
      <c r="I829" s="23">
        <f>IF(G829="Mix",'Growth Factors'!$O$7,(IF(G829="Oil",'Growth Factors'!$F$7,'Growth Factors'!$L$7)))</f>
        <v>0.28844315001838977</v>
      </c>
      <c r="J829" s="23">
        <f>IF(G829="Mix",'Growth Factors'!$P$7,(IF(G829="Oil",'Growth Factors'!$G$7,'Growth Factors'!$M$7)))</f>
        <v>-5.5772089494429255E-4</v>
      </c>
      <c r="K829" s="23">
        <f>IF(G829="Mix",'Growth Factors'!$N$12,(IF(G829="Oil",'Growth Factors'!$E$12,'Growth Factors'!$K$12)))</f>
        <v>0.15067268446583987</v>
      </c>
      <c r="L829" s="23">
        <f>IF(G829="Mix",'Growth Factors'!$O$12,(IF(G829="Oil",'Growth Factors'!$F$12,'Growth Factors'!$L$12)))</f>
        <v>0.41821082914081459</v>
      </c>
      <c r="M829" s="23">
        <f>IF(G829="Mix",'Growth Factors'!$P$12,(IF(G829="Oil",'Growth Factors'!$G$12,'Growth Factors'!$M$12)))</f>
        <v>6.2059761281023675E-3</v>
      </c>
      <c r="N829" s="24" t="str">
        <f>VLOOKUP(A829,'Part 50 Counties'!$A$2:$B$34,2)</f>
        <v>No</v>
      </c>
      <c r="O829" s="25">
        <f>(IF(N829="No",0,(IF(D829="CO2",0,(VLOOKUP(F829,'Rule Reductions'!$C$2:$E$75,2,FALSE))))))</f>
        <v>0</v>
      </c>
      <c r="P829" s="25">
        <f>(IF(N829="No",0,(IF(D829="CO2",0,(VLOOKUP(F829,'Rule Reductions'!$C$2:$E$75,3,FALSE))))))</f>
        <v>0</v>
      </c>
      <c r="Q829" s="22">
        <f t="shared" si="72"/>
        <v>3.4572686683256352E-5</v>
      </c>
      <c r="R829" s="22">
        <f t="shared" si="73"/>
        <v>3.9658280157566036E-5</v>
      </c>
      <c r="S829" s="22">
        <f t="shared" si="74"/>
        <v>3.0762833350853617E-5</v>
      </c>
      <c r="T829" s="22">
        <f t="shared" si="75"/>
        <v>3.5417705227858556E-5</v>
      </c>
      <c r="U829" s="22">
        <f t="shared" si="76"/>
        <v>4.3652529320954277E-5</v>
      </c>
      <c r="V829" s="22">
        <f t="shared" si="77"/>
        <v>3.0971019945222989E-5</v>
      </c>
    </row>
    <row r="830" spans="1:22" x14ac:dyDescent="0.25">
      <c r="A830" s="1" t="s">
        <v>55</v>
      </c>
      <c r="B830" s="1" t="s">
        <v>50</v>
      </c>
      <c r="C830" s="1" t="s">
        <v>86</v>
      </c>
      <c r="D830" s="1" t="s">
        <v>23</v>
      </c>
      <c r="E830" s="9">
        <v>1.17E-3</v>
      </c>
      <c r="F830" s="1" t="s">
        <v>86</v>
      </c>
      <c r="G830" s="1" t="s">
        <v>100</v>
      </c>
      <c r="H830" s="13">
        <f>IF(G830="Mix",'Growth Factors'!$N$7,(IF(G830="Oil",'Growth Factors'!$E$7,'Growth Factors'!$K$7)))</f>
        <v>0.12321919048916015</v>
      </c>
      <c r="I830" s="23">
        <f>IF(G830="Mix",'Growth Factors'!$O$7,(IF(G830="Oil",'Growth Factors'!$F$7,'Growth Factors'!$L$7)))</f>
        <v>0.28844315001838977</v>
      </c>
      <c r="J830" s="23">
        <f>IF(G830="Mix",'Growth Factors'!$P$7,(IF(G830="Oil",'Growth Factors'!$G$7,'Growth Factors'!$M$7)))</f>
        <v>-5.5772089494429255E-4</v>
      </c>
      <c r="K830" s="23">
        <f>IF(G830="Mix",'Growth Factors'!$N$12,(IF(G830="Oil",'Growth Factors'!$E$12,'Growth Factors'!$K$12)))</f>
        <v>0.15067268446583987</v>
      </c>
      <c r="L830" s="23">
        <f>IF(G830="Mix",'Growth Factors'!$O$12,(IF(G830="Oil",'Growth Factors'!$F$12,'Growth Factors'!$L$12)))</f>
        <v>0.41821082914081459</v>
      </c>
      <c r="M830" s="23">
        <f>IF(G830="Mix",'Growth Factors'!$P$12,(IF(G830="Oil",'Growth Factors'!$G$12,'Growth Factors'!$M$12)))</f>
        <v>6.2059761281023675E-3</v>
      </c>
      <c r="N830" s="24" t="str">
        <f>VLOOKUP(A830,'Part 50 Counties'!$A$2:$B$34,2)</f>
        <v>No</v>
      </c>
      <c r="O830" s="25">
        <f>(IF(N830="No",0,(IF(D830="CO2",0,(VLOOKUP(F830,'Rule Reductions'!$C$2:$E$75,2,FALSE))))))</f>
        <v>0</v>
      </c>
      <c r="P830" s="25">
        <f>(IF(N830="No",0,(IF(D830="CO2",0,(VLOOKUP(F830,'Rule Reductions'!$C$2:$E$75,3,FALSE))))))</f>
        <v>0</v>
      </c>
      <c r="Q830" s="22">
        <f t="shared" si="72"/>
        <v>1.3141664528723174E-3</v>
      </c>
      <c r="R830" s="22">
        <f t="shared" si="73"/>
        <v>1.507478485521516E-3</v>
      </c>
      <c r="S830" s="22">
        <f t="shared" si="74"/>
        <v>1.1693474665529153E-3</v>
      </c>
      <c r="T830" s="22">
        <f t="shared" si="75"/>
        <v>1.3462870408250329E-3</v>
      </c>
      <c r="U830" s="22">
        <f t="shared" si="76"/>
        <v>1.6593066700947533E-3</v>
      </c>
      <c r="V830" s="22">
        <f t="shared" si="77"/>
        <v>1.1772609920698799E-3</v>
      </c>
    </row>
    <row r="831" spans="1:22" x14ac:dyDescent="0.25">
      <c r="A831" s="1" t="s">
        <v>55</v>
      </c>
      <c r="B831" s="1" t="s">
        <v>50</v>
      </c>
      <c r="C831" s="1" t="s">
        <v>86</v>
      </c>
      <c r="D831" s="1" t="s">
        <v>24</v>
      </c>
      <c r="E831" s="8">
        <v>3.5099999999999999E-5</v>
      </c>
      <c r="F831" s="1" t="s">
        <v>86</v>
      </c>
      <c r="G831" s="1" t="s">
        <v>100</v>
      </c>
      <c r="H831" s="13">
        <f>IF(G831="Mix",'Growth Factors'!$N$7,(IF(G831="Oil",'Growth Factors'!$E$7,'Growth Factors'!$K$7)))</f>
        <v>0.12321919048916015</v>
      </c>
      <c r="I831" s="23">
        <f>IF(G831="Mix",'Growth Factors'!$O$7,(IF(G831="Oil",'Growth Factors'!$F$7,'Growth Factors'!$L$7)))</f>
        <v>0.28844315001838977</v>
      </c>
      <c r="J831" s="23">
        <f>IF(G831="Mix",'Growth Factors'!$P$7,(IF(G831="Oil",'Growth Factors'!$G$7,'Growth Factors'!$M$7)))</f>
        <v>-5.5772089494429255E-4</v>
      </c>
      <c r="K831" s="23">
        <f>IF(G831="Mix",'Growth Factors'!$N$12,(IF(G831="Oil",'Growth Factors'!$E$12,'Growth Factors'!$K$12)))</f>
        <v>0.15067268446583987</v>
      </c>
      <c r="L831" s="23">
        <f>IF(G831="Mix",'Growth Factors'!$O$12,(IF(G831="Oil",'Growth Factors'!$F$12,'Growth Factors'!$L$12)))</f>
        <v>0.41821082914081459</v>
      </c>
      <c r="M831" s="23">
        <f>IF(G831="Mix",'Growth Factors'!$P$12,(IF(G831="Oil",'Growth Factors'!$G$12,'Growth Factors'!$M$12)))</f>
        <v>6.2059761281023675E-3</v>
      </c>
      <c r="N831" s="24" t="str">
        <f>VLOOKUP(A831,'Part 50 Counties'!$A$2:$B$34,2)</f>
        <v>No</v>
      </c>
      <c r="O831" s="25">
        <f>(IF(N831="No",0,(IF(D831="CO2",0,(VLOOKUP(F831,'Rule Reductions'!$C$2:$E$75,2,FALSE))))))</f>
        <v>0</v>
      </c>
      <c r="P831" s="25">
        <f>(IF(N831="No",0,(IF(D831="CO2",0,(VLOOKUP(F831,'Rule Reductions'!$C$2:$E$75,3,FALSE))))))</f>
        <v>0</v>
      </c>
      <c r="Q831" s="22">
        <f t="shared" si="72"/>
        <v>3.9424993586169524E-5</v>
      </c>
      <c r="R831" s="22">
        <f t="shared" si="73"/>
        <v>4.5224354565645479E-5</v>
      </c>
      <c r="S831" s="22">
        <f t="shared" si="74"/>
        <v>3.5080423996587456E-5</v>
      </c>
      <c r="T831" s="22">
        <f t="shared" si="75"/>
        <v>4.0388611224750982E-5</v>
      </c>
      <c r="U831" s="22">
        <f t="shared" si="76"/>
        <v>4.9779200102842593E-5</v>
      </c>
      <c r="V831" s="22">
        <f t="shared" si="77"/>
        <v>3.5317829762096395E-5</v>
      </c>
    </row>
    <row r="832" spans="1:22" x14ac:dyDescent="0.25">
      <c r="A832" s="1" t="s">
        <v>42</v>
      </c>
      <c r="B832" s="1" t="s">
        <v>50</v>
      </c>
      <c r="C832" s="1" t="s">
        <v>86</v>
      </c>
      <c r="D832" s="1" t="s">
        <v>23</v>
      </c>
      <c r="E832" s="7">
        <v>4.8113999999999997E-2</v>
      </c>
      <c r="F832" s="1" t="s">
        <v>86</v>
      </c>
      <c r="G832" s="1" t="s">
        <v>100</v>
      </c>
      <c r="H832" s="13">
        <f>IF(G832="Mix",'Growth Factors'!$N$7,(IF(G832="Oil",'Growth Factors'!$E$7,'Growth Factors'!$K$7)))</f>
        <v>0.12321919048916015</v>
      </c>
      <c r="I832" s="23">
        <f>IF(G832="Mix",'Growth Factors'!$O$7,(IF(G832="Oil",'Growth Factors'!$F$7,'Growth Factors'!$L$7)))</f>
        <v>0.28844315001838977</v>
      </c>
      <c r="J832" s="23">
        <f>IF(G832="Mix",'Growth Factors'!$P$7,(IF(G832="Oil",'Growth Factors'!$G$7,'Growth Factors'!$M$7)))</f>
        <v>-5.5772089494429255E-4</v>
      </c>
      <c r="K832" s="23">
        <f>IF(G832="Mix",'Growth Factors'!$N$12,(IF(G832="Oil",'Growth Factors'!$E$12,'Growth Factors'!$K$12)))</f>
        <v>0.15067268446583987</v>
      </c>
      <c r="L832" s="23">
        <f>IF(G832="Mix",'Growth Factors'!$O$12,(IF(G832="Oil",'Growth Factors'!$F$12,'Growth Factors'!$L$12)))</f>
        <v>0.41821082914081459</v>
      </c>
      <c r="M832" s="23">
        <f>IF(G832="Mix",'Growth Factors'!$P$12,(IF(G832="Oil",'Growth Factors'!$G$12,'Growth Factors'!$M$12)))</f>
        <v>6.2059761281023675E-3</v>
      </c>
      <c r="N832" s="24" t="str">
        <f>VLOOKUP(A832,'Part 50 Counties'!$A$2:$B$34,2)</f>
        <v>Yes</v>
      </c>
      <c r="O832" s="25">
        <f>(IF(N832="No",0,(IF(D832="CO2",0,(VLOOKUP(F832,'Rule Reductions'!$C$2:$E$75,2,FALSE))))))</f>
        <v>0</v>
      </c>
      <c r="P832" s="25">
        <f>(IF(N832="No",0,(IF(D832="CO2",0,(VLOOKUP(F832,'Rule Reductions'!$C$2:$E$75,3,FALSE))))))</f>
        <v>0</v>
      </c>
      <c r="Q832" s="22">
        <f t="shared" si="72"/>
        <v>5.4042568131195449E-2</v>
      </c>
      <c r="R832" s="22">
        <f t="shared" si="73"/>
        <v>6.1992153719984802E-2</v>
      </c>
      <c r="S832" s="22">
        <f t="shared" si="74"/>
        <v>4.8087165816860643E-2</v>
      </c>
      <c r="T832" s="22">
        <f t="shared" si="75"/>
        <v>5.5363465540389421E-2</v>
      </c>
      <c r="U832" s="22">
        <f t="shared" si="76"/>
        <v>6.8235795833281154E-2</v>
      </c>
      <c r="V832" s="22">
        <f t="shared" si="77"/>
        <v>4.8412594335427515E-2</v>
      </c>
    </row>
    <row r="833" spans="1:22" x14ac:dyDescent="0.25">
      <c r="A833" s="1" t="s">
        <v>42</v>
      </c>
      <c r="B833" s="1" t="s">
        <v>50</v>
      </c>
      <c r="C833" s="1" t="s">
        <v>86</v>
      </c>
      <c r="D833" s="1" t="s">
        <v>24</v>
      </c>
      <c r="E833" s="9">
        <v>1.4434199999999999E-3</v>
      </c>
      <c r="F833" s="1" t="s">
        <v>86</v>
      </c>
      <c r="G833" s="1" t="s">
        <v>100</v>
      </c>
      <c r="H833" s="13">
        <f>IF(G833="Mix",'Growth Factors'!$N$7,(IF(G833="Oil",'Growth Factors'!$E$7,'Growth Factors'!$K$7)))</f>
        <v>0.12321919048916015</v>
      </c>
      <c r="I833" s="23">
        <f>IF(G833="Mix",'Growth Factors'!$O$7,(IF(G833="Oil",'Growth Factors'!$F$7,'Growth Factors'!$L$7)))</f>
        <v>0.28844315001838977</v>
      </c>
      <c r="J833" s="23">
        <f>IF(G833="Mix",'Growth Factors'!$P$7,(IF(G833="Oil",'Growth Factors'!$G$7,'Growth Factors'!$M$7)))</f>
        <v>-5.5772089494429255E-4</v>
      </c>
      <c r="K833" s="23">
        <f>IF(G833="Mix",'Growth Factors'!$N$12,(IF(G833="Oil",'Growth Factors'!$E$12,'Growth Factors'!$K$12)))</f>
        <v>0.15067268446583987</v>
      </c>
      <c r="L833" s="23">
        <f>IF(G833="Mix",'Growth Factors'!$O$12,(IF(G833="Oil",'Growth Factors'!$F$12,'Growth Factors'!$L$12)))</f>
        <v>0.41821082914081459</v>
      </c>
      <c r="M833" s="23">
        <f>IF(G833="Mix",'Growth Factors'!$P$12,(IF(G833="Oil",'Growth Factors'!$G$12,'Growth Factors'!$M$12)))</f>
        <v>6.2059761281023675E-3</v>
      </c>
      <c r="N833" s="24" t="str">
        <f>VLOOKUP(A833,'Part 50 Counties'!$A$2:$B$34,2)</f>
        <v>Yes</v>
      </c>
      <c r="O833" s="25">
        <f>(IF(N833="No",0,(IF(D833="CO2",0,(VLOOKUP(F833,'Rule Reductions'!$C$2:$E$75,2,FALSE))))))</f>
        <v>0</v>
      </c>
      <c r="P833" s="25">
        <f>(IF(N833="No",0,(IF(D833="CO2",0,(VLOOKUP(F833,'Rule Reductions'!$C$2:$E$75,3,FALSE))))))</f>
        <v>0</v>
      </c>
      <c r="Q833" s="22">
        <f t="shared" si="72"/>
        <v>1.6212770439358636E-3</v>
      </c>
      <c r="R833" s="22">
        <f t="shared" si="73"/>
        <v>1.8597646115995441E-3</v>
      </c>
      <c r="S833" s="22">
        <f t="shared" si="74"/>
        <v>1.4426149745058194E-3</v>
      </c>
      <c r="T833" s="22">
        <f t="shared" si="75"/>
        <v>1.6609039662116825E-3</v>
      </c>
      <c r="U833" s="22">
        <f t="shared" si="76"/>
        <v>2.0470738749984348E-3</v>
      </c>
      <c r="V833" s="22">
        <f t="shared" si="77"/>
        <v>1.4523778300628255E-3</v>
      </c>
    </row>
    <row r="834" spans="1:22" x14ac:dyDescent="0.25">
      <c r="A834" s="1" t="s">
        <v>43</v>
      </c>
      <c r="B834" s="1" t="s">
        <v>50</v>
      </c>
      <c r="C834" s="1" t="s">
        <v>86</v>
      </c>
      <c r="D834" s="1" t="s">
        <v>23</v>
      </c>
      <c r="E834" s="7">
        <v>2.1492000000000001E-2</v>
      </c>
      <c r="F834" s="1" t="s">
        <v>86</v>
      </c>
      <c r="G834" s="1" t="s">
        <v>100</v>
      </c>
      <c r="H834" s="13">
        <f>IF(G834="Mix",'Growth Factors'!$N$7,(IF(G834="Oil",'Growth Factors'!$E$7,'Growth Factors'!$K$7)))</f>
        <v>0.12321919048916015</v>
      </c>
      <c r="I834" s="23">
        <f>IF(G834="Mix",'Growth Factors'!$O$7,(IF(G834="Oil",'Growth Factors'!$F$7,'Growth Factors'!$L$7)))</f>
        <v>0.28844315001838977</v>
      </c>
      <c r="J834" s="23">
        <f>IF(G834="Mix",'Growth Factors'!$P$7,(IF(G834="Oil",'Growth Factors'!$G$7,'Growth Factors'!$M$7)))</f>
        <v>-5.5772089494429255E-4</v>
      </c>
      <c r="K834" s="23">
        <f>IF(G834="Mix",'Growth Factors'!$N$12,(IF(G834="Oil",'Growth Factors'!$E$12,'Growth Factors'!$K$12)))</f>
        <v>0.15067268446583987</v>
      </c>
      <c r="L834" s="23">
        <f>IF(G834="Mix",'Growth Factors'!$O$12,(IF(G834="Oil",'Growth Factors'!$F$12,'Growth Factors'!$L$12)))</f>
        <v>0.41821082914081459</v>
      </c>
      <c r="M834" s="23">
        <f>IF(G834="Mix",'Growth Factors'!$P$12,(IF(G834="Oil",'Growth Factors'!$G$12,'Growth Factors'!$M$12)))</f>
        <v>6.2059761281023675E-3</v>
      </c>
      <c r="N834" s="24" t="str">
        <f>VLOOKUP(A834,'Part 50 Counties'!$A$2:$B$34,2)</f>
        <v>No</v>
      </c>
      <c r="O834" s="25">
        <f>(IF(N834="No",0,(IF(D834="CO2",0,(VLOOKUP(F834,'Rule Reductions'!$C$2:$E$75,2,FALSE))))))</f>
        <v>0</v>
      </c>
      <c r="P834" s="25">
        <f>(IF(N834="No",0,(IF(D834="CO2",0,(VLOOKUP(F834,'Rule Reductions'!$C$2:$E$75,3,FALSE))))))</f>
        <v>0</v>
      </c>
      <c r="Q834" s="22">
        <f t="shared" si="72"/>
        <v>2.4140226841993032E-2</v>
      </c>
      <c r="R834" s="22">
        <f t="shared" si="73"/>
        <v>2.7691220180195233E-2</v>
      </c>
      <c r="S834" s="22">
        <f t="shared" si="74"/>
        <v>2.1480013462525857E-2</v>
      </c>
      <c r="T834" s="22">
        <f t="shared" si="75"/>
        <v>2.4730257334539832E-2</v>
      </c>
      <c r="U834" s="22">
        <f t="shared" si="76"/>
        <v>3.048018713989439E-2</v>
      </c>
      <c r="V834" s="22">
        <f t="shared" si="77"/>
        <v>2.1625378838945178E-2</v>
      </c>
    </row>
    <row r="835" spans="1:22" x14ac:dyDescent="0.25">
      <c r="A835" s="1" t="s">
        <v>43</v>
      </c>
      <c r="B835" s="1" t="s">
        <v>50</v>
      </c>
      <c r="C835" s="1" t="s">
        <v>86</v>
      </c>
      <c r="D835" s="1" t="s">
        <v>24</v>
      </c>
      <c r="E835" s="8">
        <v>6.4476000000000095E-4</v>
      </c>
      <c r="F835" s="1" t="s">
        <v>86</v>
      </c>
      <c r="G835" s="1" t="s">
        <v>100</v>
      </c>
      <c r="H835" s="13">
        <f>IF(G835="Mix",'Growth Factors'!$N$7,(IF(G835="Oil",'Growth Factors'!$E$7,'Growth Factors'!$K$7)))</f>
        <v>0.12321919048916015</v>
      </c>
      <c r="I835" s="23">
        <f>IF(G835="Mix",'Growth Factors'!$O$7,(IF(G835="Oil",'Growth Factors'!$F$7,'Growth Factors'!$L$7)))</f>
        <v>0.28844315001838977</v>
      </c>
      <c r="J835" s="23">
        <f>IF(G835="Mix",'Growth Factors'!$P$7,(IF(G835="Oil",'Growth Factors'!$G$7,'Growth Factors'!$M$7)))</f>
        <v>-5.5772089494429255E-4</v>
      </c>
      <c r="K835" s="23">
        <f>IF(G835="Mix",'Growth Factors'!$N$12,(IF(G835="Oil",'Growth Factors'!$E$12,'Growth Factors'!$K$12)))</f>
        <v>0.15067268446583987</v>
      </c>
      <c r="L835" s="23">
        <f>IF(G835="Mix",'Growth Factors'!$O$12,(IF(G835="Oil",'Growth Factors'!$F$12,'Growth Factors'!$L$12)))</f>
        <v>0.41821082914081459</v>
      </c>
      <c r="M835" s="23">
        <f>IF(G835="Mix",'Growth Factors'!$P$12,(IF(G835="Oil",'Growth Factors'!$G$12,'Growth Factors'!$M$12)))</f>
        <v>6.2059761281023675E-3</v>
      </c>
      <c r="N835" s="24" t="str">
        <f>VLOOKUP(A835,'Part 50 Counties'!$A$2:$B$34,2)</f>
        <v>No</v>
      </c>
      <c r="O835" s="25">
        <f>(IF(N835="No",0,(IF(D835="CO2",0,(VLOOKUP(F835,'Rule Reductions'!$C$2:$E$75,2,FALSE))))))</f>
        <v>0</v>
      </c>
      <c r="P835" s="25">
        <f>(IF(N835="No",0,(IF(D835="CO2",0,(VLOOKUP(F835,'Rule Reductions'!$C$2:$E$75,3,FALSE))))))</f>
        <v>0</v>
      </c>
      <c r="Q835" s="22">
        <f t="shared" ref="Q835:Q898" si="78">+$E835*(1+H835)*(1-$O835)</f>
        <v>7.2420680525979203E-4</v>
      </c>
      <c r="R835" s="22">
        <f t="shared" ref="R835:R898" si="79">+$E835*(1+I835)*(1-$O835)</f>
        <v>8.3073660540585815E-4</v>
      </c>
      <c r="S835" s="22">
        <f t="shared" ref="S835:S898" si="80">+$E835*(1+J835)*(1-$O835)</f>
        <v>6.4440040387577662E-4</v>
      </c>
      <c r="T835" s="22">
        <f t="shared" ref="T835:T898" si="81">+$E835*(1+K835)*(1-$P835)</f>
        <v>7.4190772003619601E-4</v>
      </c>
      <c r="U835" s="22">
        <f t="shared" ref="U835:U898" si="82">+$E835*(1+L835)*(1-$P835)</f>
        <v>9.1440561419683301E-4</v>
      </c>
      <c r="V835" s="22">
        <f t="shared" ref="V835:V898" si="83">+$E835*(1+M835)*(1-$P835)</f>
        <v>6.4876136516835625E-4</v>
      </c>
    </row>
    <row r="836" spans="1:22" x14ac:dyDescent="0.25">
      <c r="A836" s="1" t="s">
        <v>22</v>
      </c>
      <c r="B836" s="1" t="s">
        <v>50</v>
      </c>
      <c r="C836" s="1" t="s">
        <v>86</v>
      </c>
      <c r="D836" s="1" t="s">
        <v>23</v>
      </c>
      <c r="E836" s="4">
        <v>0.12529799999999999</v>
      </c>
      <c r="F836" s="1" t="s">
        <v>86</v>
      </c>
      <c r="G836" s="1" t="s">
        <v>100</v>
      </c>
      <c r="H836" s="13">
        <f>IF(G836="Mix",'Growth Factors'!$N$7,(IF(G836="Oil",'Growth Factors'!$E$7,'Growth Factors'!$K$7)))</f>
        <v>0.12321919048916015</v>
      </c>
      <c r="I836" s="23">
        <f>IF(G836="Mix",'Growth Factors'!$O$7,(IF(G836="Oil",'Growth Factors'!$F$7,'Growth Factors'!$L$7)))</f>
        <v>0.28844315001838977</v>
      </c>
      <c r="J836" s="23">
        <f>IF(G836="Mix",'Growth Factors'!$P$7,(IF(G836="Oil",'Growth Factors'!$G$7,'Growth Factors'!$M$7)))</f>
        <v>-5.5772089494429255E-4</v>
      </c>
      <c r="K836" s="23">
        <f>IF(G836="Mix",'Growth Factors'!$N$12,(IF(G836="Oil",'Growth Factors'!$E$12,'Growth Factors'!$K$12)))</f>
        <v>0.15067268446583987</v>
      </c>
      <c r="L836" s="23">
        <f>IF(G836="Mix",'Growth Factors'!$O$12,(IF(G836="Oil",'Growth Factors'!$F$12,'Growth Factors'!$L$12)))</f>
        <v>0.41821082914081459</v>
      </c>
      <c r="M836" s="23">
        <f>IF(G836="Mix",'Growth Factors'!$P$12,(IF(G836="Oil",'Growth Factors'!$G$12,'Growth Factors'!$M$12)))</f>
        <v>6.2059761281023675E-3</v>
      </c>
      <c r="N836" s="24" t="str">
        <f>VLOOKUP(A836,'Part 50 Counties'!$A$2:$B$34,2)</f>
        <v>Yes</v>
      </c>
      <c r="O836" s="25">
        <f>(IF(N836="No",0,(IF(D836="CO2",0,(VLOOKUP(F836,'Rule Reductions'!$C$2:$E$75,2,FALSE))))))</f>
        <v>0</v>
      </c>
      <c r="P836" s="25">
        <f>(IF(N836="No",0,(IF(D836="CO2",0,(VLOOKUP(F836,'Rule Reductions'!$C$2:$E$75,3,FALSE))))))</f>
        <v>0</v>
      </c>
      <c r="Q836" s="22">
        <f t="shared" si="78"/>
        <v>0.1407371181299108</v>
      </c>
      <c r="R836" s="22">
        <f t="shared" si="79"/>
        <v>0.16143934981100419</v>
      </c>
      <c r="S836" s="22">
        <f t="shared" si="80"/>
        <v>0.12522811868730527</v>
      </c>
      <c r="T836" s="22">
        <f t="shared" si="81"/>
        <v>0.14417698601820081</v>
      </c>
      <c r="U836" s="22">
        <f t="shared" si="82"/>
        <v>0.1776989804696858</v>
      </c>
      <c r="V836" s="22">
        <f t="shared" si="83"/>
        <v>0.12607559639689897</v>
      </c>
    </row>
    <row r="837" spans="1:22" x14ac:dyDescent="0.25">
      <c r="A837" s="1" t="s">
        <v>22</v>
      </c>
      <c r="B837" s="1" t="s">
        <v>50</v>
      </c>
      <c r="C837" s="1" t="s">
        <v>86</v>
      </c>
      <c r="D837" s="1" t="s">
        <v>24</v>
      </c>
      <c r="E837" s="9">
        <v>3.7589400000000001E-3</v>
      </c>
      <c r="F837" s="1" t="s">
        <v>86</v>
      </c>
      <c r="G837" s="1" t="s">
        <v>100</v>
      </c>
      <c r="H837" s="13">
        <f>IF(G837="Mix",'Growth Factors'!$N$7,(IF(G837="Oil",'Growth Factors'!$E$7,'Growth Factors'!$K$7)))</f>
        <v>0.12321919048916015</v>
      </c>
      <c r="I837" s="23">
        <f>IF(G837="Mix",'Growth Factors'!$O$7,(IF(G837="Oil",'Growth Factors'!$F$7,'Growth Factors'!$L$7)))</f>
        <v>0.28844315001838977</v>
      </c>
      <c r="J837" s="23">
        <f>IF(G837="Mix",'Growth Factors'!$P$7,(IF(G837="Oil",'Growth Factors'!$G$7,'Growth Factors'!$M$7)))</f>
        <v>-5.5772089494429255E-4</v>
      </c>
      <c r="K837" s="23">
        <f>IF(G837="Mix",'Growth Factors'!$N$12,(IF(G837="Oil",'Growth Factors'!$E$12,'Growth Factors'!$K$12)))</f>
        <v>0.15067268446583987</v>
      </c>
      <c r="L837" s="23">
        <f>IF(G837="Mix",'Growth Factors'!$O$12,(IF(G837="Oil",'Growth Factors'!$F$12,'Growth Factors'!$L$12)))</f>
        <v>0.41821082914081459</v>
      </c>
      <c r="M837" s="23">
        <f>IF(G837="Mix",'Growth Factors'!$P$12,(IF(G837="Oil",'Growth Factors'!$G$12,'Growth Factors'!$M$12)))</f>
        <v>6.2059761281023675E-3</v>
      </c>
      <c r="N837" s="24" t="str">
        <f>VLOOKUP(A837,'Part 50 Counties'!$A$2:$B$34,2)</f>
        <v>Yes</v>
      </c>
      <c r="O837" s="25">
        <f>(IF(N837="No",0,(IF(D837="CO2",0,(VLOOKUP(F837,'Rule Reductions'!$C$2:$E$75,2,FALSE))))))</f>
        <v>0</v>
      </c>
      <c r="P837" s="25">
        <f>(IF(N837="No",0,(IF(D837="CO2",0,(VLOOKUP(F837,'Rule Reductions'!$C$2:$E$75,3,FALSE))))))</f>
        <v>0</v>
      </c>
      <c r="Q837" s="22">
        <f t="shared" si="78"/>
        <v>4.2221135438973243E-3</v>
      </c>
      <c r="R837" s="22">
        <f t="shared" si="79"/>
        <v>4.8431804943301262E-3</v>
      </c>
      <c r="S837" s="22">
        <f t="shared" si="80"/>
        <v>3.756843560619158E-3</v>
      </c>
      <c r="T837" s="22">
        <f t="shared" si="81"/>
        <v>4.3253095805460247E-3</v>
      </c>
      <c r="U837" s="22">
        <f t="shared" si="82"/>
        <v>5.330969414090574E-3</v>
      </c>
      <c r="V837" s="22">
        <f t="shared" si="83"/>
        <v>3.782267891906969E-3</v>
      </c>
    </row>
    <row r="838" spans="1:22" x14ac:dyDescent="0.25">
      <c r="A838" s="1" t="s">
        <v>60</v>
      </c>
      <c r="B838" s="1" t="s">
        <v>50</v>
      </c>
      <c r="C838" s="1" t="s">
        <v>86</v>
      </c>
      <c r="D838" s="1" t="s">
        <v>23</v>
      </c>
      <c r="E838" s="9">
        <v>1.08E-3</v>
      </c>
      <c r="F838" s="1" t="s">
        <v>86</v>
      </c>
      <c r="G838" s="1" t="s">
        <v>100</v>
      </c>
      <c r="H838" s="13">
        <f>IF(G838="Mix",'Growth Factors'!$N$7,(IF(G838="Oil",'Growth Factors'!$E$7,'Growth Factors'!$K$7)))</f>
        <v>0.12321919048916015</v>
      </c>
      <c r="I838" s="23">
        <f>IF(G838="Mix",'Growth Factors'!$O$7,(IF(G838="Oil",'Growth Factors'!$F$7,'Growth Factors'!$L$7)))</f>
        <v>0.28844315001838977</v>
      </c>
      <c r="J838" s="23">
        <f>IF(G838="Mix",'Growth Factors'!$P$7,(IF(G838="Oil",'Growth Factors'!$G$7,'Growth Factors'!$M$7)))</f>
        <v>-5.5772089494429255E-4</v>
      </c>
      <c r="K838" s="23">
        <f>IF(G838="Mix",'Growth Factors'!$N$12,(IF(G838="Oil",'Growth Factors'!$E$12,'Growth Factors'!$K$12)))</f>
        <v>0.15067268446583987</v>
      </c>
      <c r="L838" s="23">
        <f>IF(G838="Mix",'Growth Factors'!$O$12,(IF(G838="Oil",'Growth Factors'!$F$12,'Growth Factors'!$L$12)))</f>
        <v>0.41821082914081459</v>
      </c>
      <c r="M838" s="23">
        <f>IF(G838="Mix",'Growth Factors'!$P$12,(IF(G838="Oil",'Growth Factors'!$G$12,'Growth Factors'!$M$12)))</f>
        <v>6.2059761281023675E-3</v>
      </c>
      <c r="N838" s="24" t="str">
        <f>VLOOKUP(A838,'Part 50 Counties'!$A$2:$B$34,2)</f>
        <v>No</v>
      </c>
      <c r="O838" s="25">
        <f>(IF(N838="No",0,(IF(D838="CO2",0,(VLOOKUP(F838,'Rule Reductions'!$C$2:$E$75,2,FALSE))))))</f>
        <v>0</v>
      </c>
      <c r="P838" s="25">
        <f>(IF(N838="No",0,(IF(D838="CO2",0,(VLOOKUP(F838,'Rule Reductions'!$C$2:$E$75,3,FALSE))))))</f>
        <v>0</v>
      </c>
      <c r="Q838" s="22">
        <f t="shared" si="78"/>
        <v>1.213076725728293E-3</v>
      </c>
      <c r="R838" s="22">
        <f t="shared" si="79"/>
        <v>1.3915186020198608E-3</v>
      </c>
      <c r="S838" s="22">
        <f t="shared" si="80"/>
        <v>1.07939766143346E-3</v>
      </c>
      <c r="T838" s="22">
        <f t="shared" si="81"/>
        <v>1.2427264992231071E-3</v>
      </c>
      <c r="U838" s="22">
        <f t="shared" si="82"/>
        <v>1.5316676954720799E-3</v>
      </c>
      <c r="V838" s="22">
        <f t="shared" si="83"/>
        <v>1.0867024542183506E-3</v>
      </c>
    </row>
    <row r="839" spans="1:22" x14ac:dyDescent="0.25">
      <c r="A839" s="1" t="s">
        <v>60</v>
      </c>
      <c r="B839" s="1" t="s">
        <v>50</v>
      </c>
      <c r="C839" s="1" t="s">
        <v>86</v>
      </c>
      <c r="D839" s="1" t="s">
        <v>24</v>
      </c>
      <c r="E839" s="8">
        <v>3.2400000000000001E-5</v>
      </c>
      <c r="F839" s="1" t="s">
        <v>86</v>
      </c>
      <c r="G839" s="1" t="s">
        <v>100</v>
      </c>
      <c r="H839" s="13">
        <f>IF(G839="Mix",'Growth Factors'!$N$7,(IF(G839="Oil",'Growth Factors'!$E$7,'Growth Factors'!$K$7)))</f>
        <v>0.12321919048916015</v>
      </c>
      <c r="I839" s="23">
        <f>IF(G839="Mix",'Growth Factors'!$O$7,(IF(G839="Oil",'Growth Factors'!$F$7,'Growth Factors'!$L$7)))</f>
        <v>0.28844315001838977</v>
      </c>
      <c r="J839" s="23">
        <f>IF(G839="Mix",'Growth Factors'!$P$7,(IF(G839="Oil",'Growth Factors'!$G$7,'Growth Factors'!$M$7)))</f>
        <v>-5.5772089494429255E-4</v>
      </c>
      <c r="K839" s="23">
        <f>IF(G839="Mix",'Growth Factors'!$N$12,(IF(G839="Oil",'Growth Factors'!$E$12,'Growth Factors'!$K$12)))</f>
        <v>0.15067268446583987</v>
      </c>
      <c r="L839" s="23">
        <f>IF(G839="Mix",'Growth Factors'!$O$12,(IF(G839="Oil",'Growth Factors'!$F$12,'Growth Factors'!$L$12)))</f>
        <v>0.41821082914081459</v>
      </c>
      <c r="M839" s="23">
        <f>IF(G839="Mix",'Growth Factors'!$P$12,(IF(G839="Oil",'Growth Factors'!$G$12,'Growth Factors'!$M$12)))</f>
        <v>6.2059761281023675E-3</v>
      </c>
      <c r="N839" s="24" t="str">
        <f>VLOOKUP(A839,'Part 50 Counties'!$A$2:$B$34,2)</f>
        <v>No</v>
      </c>
      <c r="O839" s="25">
        <f>(IF(N839="No",0,(IF(D839="CO2",0,(VLOOKUP(F839,'Rule Reductions'!$C$2:$E$75,2,FALSE))))))</f>
        <v>0</v>
      </c>
      <c r="P839" s="25">
        <f>(IF(N839="No",0,(IF(D839="CO2",0,(VLOOKUP(F839,'Rule Reductions'!$C$2:$E$75,3,FALSE))))))</f>
        <v>0</v>
      </c>
      <c r="Q839" s="22">
        <f t="shared" si="78"/>
        <v>3.6392301771848795E-5</v>
      </c>
      <c r="R839" s="22">
        <f t="shared" si="79"/>
        <v>4.174555806059583E-5</v>
      </c>
      <c r="S839" s="22">
        <f t="shared" si="80"/>
        <v>3.2381929843003803E-5</v>
      </c>
      <c r="T839" s="22">
        <f t="shared" si="81"/>
        <v>3.7281794976693217E-5</v>
      </c>
      <c r="U839" s="22">
        <f t="shared" si="82"/>
        <v>4.5950030864162394E-5</v>
      </c>
      <c r="V839" s="22">
        <f t="shared" si="83"/>
        <v>3.2601073626550516E-5</v>
      </c>
    </row>
    <row r="840" spans="1:22" x14ac:dyDescent="0.25">
      <c r="A840" s="1" t="s">
        <v>44</v>
      </c>
      <c r="B840" s="1" t="s">
        <v>50</v>
      </c>
      <c r="C840" s="1" t="s">
        <v>86</v>
      </c>
      <c r="D840" s="1" t="s">
        <v>23</v>
      </c>
      <c r="E840" s="7">
        <v>1.2708000000000001E-2</v>
      </c>
      <c r="F840" s="1" t="s">
        <v>86</v>
      </c>
      <c r="G840" s="1" t="s">
        <v>100</v>
      </c>
      <c r="H840" s="13">
        <f>IF(G840="Mix",'Growth Factors'!$N$7,(IF(G840="Oil",'Growth Factors'!$E$7,'Growth Factors'!$K$7)))</f>
        <v>0.12321919048916015</v>
      </c>
      <c r="I840" s="23">
        <f>IF(G840="Mix",'Growth Factors'!$O$7,(IF(G840="Oil",'Growth Factors'!$F$7,'Growth Factors'!$L$7)))</f>
        <v>0.28844315001838977</v>
      </c>
      <c r="J840" s="23">
        <f>IF(G840="Mix",'Growth Factors'!$P$7,(IF(G840="Oil",'Growth Factors'!$G$7,'Growth Factors'!$M$7)))</f>
        <v>-5.5772089494429255E-4</v>
      </c>
      <c r="K840" s="23">
        <f>IF(G840="Mix",'Growth Factors'!$N$12,(IF(G840="Oil",'Growth Factors'!$E$12,'Growth Factors'!$K$12)))</f>
        <v>0.15067268446583987</v>
      </c>
      <c r="L840" s="23">
        <f>IF(G840="Mix",'Growth Factors'!$O$12,(IF(G840="Oil",'Growth Factors'!$F$12,'Growth Factors'!$L$12)))</f>
        <v>0.41821082914081459</v>
      </c>
      <c r="M840" s="23">
        <f>IF(G840="Mix",'Growth Factors'!$P$12,(IF(G840="Oil",'Growth Factors'!$G$12,'Growth Factors'!$M$12)))</f>
        <v>6.2059761281023675E-3</v>
      </c>
      <c r="N840" s="24" t="str">
        <f>VLOOKUP(A840,'Part 50 Counties'!$A$2:$B$34,2)</f>
        <v>Yes</v>
      </c>
      <c r="O840" s="25">
        <f>(IF(N840="No",0,(IF(D840="CO2",0,(VLOOKUP(F840,'Rule Reductions'!$C$2:$E$75,2,FALSE))))))</f>
        <v>0</v>
      </c>
      <c r="P840" s="25">
        <f>(IF(N840="No",0,(IF(D840="CO2",0,(VLOOKUP(F840,'Rule Reductions'!$C$2:$E$75,3,FALSE))))))</f>
        <v>0</v>
      </c>
      <c r="Q840" s="22">
        <f t="shared" si="78"/>
        <v>1.4273869472736248E-2</v>
      </c>
      <c r="R840" s="22">
        <f t="shared" si="79"/>
        <v>1.6373535550433697E-2</v>
      </c>
      <c r="S840" s="22">
        <f t="shared" si="80"/>
        <v>1.2700912482867048E-2</v>
      </c>
      <c r="T840" s="22">
        <f t="shared" si="81"/>
        <v>1.4622748474191894E-2</v>
      </c>
      <c r="U840" s="22">
        <f t="shared" si="82"/>
        <v>1.8022623216721472E-2</v>
      </c>
      <c r="V840" s="22">
        <f t="shared" si="83"/>
        <v>1.2786865544635925E-2</v>
      </c>
    </row>
    <row r="841" spans="1:22" x14ac:dyDescent="0.25">
      <c r="A841" s="1" t="s">
        <v>44</v>
      </c>
      <c r="B841" s="1" t="s">
        <v>50</v>
      </c>
      <c r="C841" s="1" t="s">
        <v>86</v>
      </c>
      <c r="D841" s="1" t="s">
        <v>24</v>
      </c>
      <c r="E841" s="8">
        <v>3.8123999999999998E-4</v>
      </c>
      <c r="F841" s="1" t="s">
        <v>86</v>
      </c>
      <c r="G841" s="1" t="s">
        <v>100</v>
      </c>
      <c r="H841" s="13">
        <f>IF(G841="Mix",'Growth Factors'!$N$7,(IF(G841="Oil",'Growth Factors'!$E$7,'Growth Factors'!$K$7)))</f>
        <v>0.12321919048916015</v>
      </c>
      <c r="I841" s="23">
        <f>IF(G841="Mix",'Growth Factors'!$O$7,(IF(G841="Oil",'Growth Factors'!$F$7,'Growth Factors'!$L$7)))</f>
        <v>0.28844315001838977</v>
      </c>
      <c r="J841" s="23">
        <f>IF(G841="Mix",'Growth Factors'!$P$7,(IF(G841="Oil",'Growth Factors'!$G$7,'Growth Factors'!$M$7)))</f>
        <v>-5.5772089494429255E-4</v>
      </c>
      <c r="K841" s="23">
        <f>IF(G841="Mix",'Growth Factors'!$N$12,(IF(G841="Oil",'Growth Factors'!$E$12,'Growth Factors'!$K$12)))</f>
        <v>0.15067268446583987</v>
      </c>
      <c r="L841" s="23">
        <f>IF(G841="Mix",'Growth Factors'!$O$12,(IF(G841="Oil",'Growth Factors'!$F$12,'Growth Factors'!$L$12)))</f>
        <v>0.41821082914081459</v>
      </c>
      <c r="M841" s="23">
        <f>IF(G841="Mix",'Growth Factors'!$P$12,(IF(G841="Oil",'Growth Factors'!$G$12,'Growth Factors'!$M$12)))</f>
        <v>6.2059761281023675E-3</v>
      </c>
      <c r="N841" s="24" t="str">
        <f>VLOOKUP(A841,'Part 50 Counties'!$A$2:$B$34,2)</f>
        <v>Yes</v>
      </c>
      <c r="O841" s="25">
        <f>(IF(N841="No",0,(IF(D841="CO2",0,(VLOOKUP(F841,'Rule Reductions'!$C$2:$E$75,2,FALSE))))))</f>
        <v>0</v>
      </c>
      <c r="P841" s="25">
        <f>(IF(N841="No",0,(IF(D841="CO2",0,(VLOOKUP(F841,'Rule Reductions'!$C$2:$E$75,3,FALSE))))))</f>
        <v>0</v>
      </c>
      <c r="Q841" s="22">
        <f t="shared" si="78"/>
        <v>4.2821608418208739E-4</v>
      </c>
      <c r="R841" s="22">
        <f t="shared" si="79"/>
        <v>4.9120606651301081E-4</v>
      </c>
      <c r="S841" s="22">
        <f t="shared" si="80"/>
        <v>3.8102737448601141E-4</v>
      </c>
      <c r="T841" s="22">
        <f t="shared" si="81"/>
        <v>4.3868245422575681E-4</v>
      </c>
      <c r="U841" s="22">
        <f t="shared" si="82"/>
        <v>5.4067869650164418E-4</v>
      </c>
      <c r="V841" s="22">
        <f t="shared" si="83"/>
        <v>3.8360596633907774E-4</v>
      </c>
    </row>
    <row r="842" spans="1:22" x14ac:dyDescent="0.25">
      <c r="A842" s="1" t="s">
        <v>66</v>
      </c>
      <c r="B842" s="1" t="s">
        <v>50</v>
      </c>
      <c r="C842" s="1" t="s">
        <v>86</v>
      </c>
      <c r="D842" s="1" t="s">
        <v>23</v>
      </c>
      <c r="E842" s="8">
        <v>5.22E-4</v>
      </c>
      <c r="F842" s="1" t="s">
        <v>86</v>
      </c>
      <c r="G842" s="1" t="s">
        <v>100</v>
      </c>
      <c r="H842" s="13">
        <f>IF(G842="Mix",'Growth Factors'!$N$7,(IF(G842="Oil",'Growth Factors'!$E$7,'Growth Factors'!$K$7)))</f>
        <v>0.12321919048916015</v>
      </c>
      <c r="I842" s="23">
        <f>IF(G842="Mix",'Growth Factors'!$O$7,(IF(G842="Oil",'Growth Factors'!$F$7,'Growth Factors'!$L$7)))</f>
        <v>0.28844315001838977</v>
      </c>
      <c r="J842" s="23">
        <f>IF(G842="Mix",'Growth Factors'!$P$7,(IF(G842="Oil",'Growth Factors'!$G$7,'Growth Factors'!$M$7)))</f>
        <v>-5.5772089494429255E-4</v>
      </c>
      <c r="K842" s="23">
        <f>IF(G842="Mix",'Growth Factors'!$N$12,(IF(G842="Oil",'Growth Factors'!$E$12,'Growth Factors'!$K$12)))</f>
        <v>0.15067268446583987</v>
      </c>
      <c r="L842" s="23">
        <f>IF(G842="Mix",'Growth Factors'!$O$12,(IF(G842="Oil",'Growth Factors'!$F$12,'Growth Factors'!$L$12)))</f>
        <v>0.41821082914081459</v>
      </c>
      <c r="M842" s="23">
        <f>IF(G842="Mix",'Growth Factors'!$P$12,(IF(G842="Oil",'Growth Factors'!$G$12,'Growth Factors'!$M$12)))</f>
        <v>6.2059761281023675E-3</v>
      </c>
      <c r="N842" s="24" t="str">
        <f>VLOOKUP(A842,'Part 50 Counties'!$A$2:$B$34,2)</f>
        <v>No</v>
      </c>
      <c r="O842" s="25">
        <f>(IF(N842="No",0,(IF(D842="CO2",0,(VLOOKUP(F842,'Rule Reductions'!$C$2:$E$75,2,FALSE))))))</f>
        <v>0</v>
      </c>
      <c r="P842" s="25">
        <f>(IF(N842="No",0,(IF(D842="CO2",0,(VLOOKUP(F842,'Rule Reductions'!$C$2:$E$75,3,FALSE))))))</f>
        <v>0</v>
      </c>
      <c r="Q842" s="22">
        <f t="shared" si="78"/>
        <v>5.8632041743534159E-4</v>
      </c>
      <c r="R842" s="22">
        <f t="shared" si="79"/>
        <v>6.7256732430959947E-4</v>
      </c>
      <c r="S842" s="22">
        <f t="shared" si="80"/>
        <v>5.2170886969283908E-4</v>
      </c>
      <c r="T842" s="22">
        <f t="shared" si="81"/>
        <v>6.0065114129116844E-4</v>
      </c>
      <c r="U842" s="22">
        <f t="shared" si="82"/>
        <v>7.4030605281150521E-4</v>
      </c>
      <c r="V842" s="22">
        <f t="shared" si="83"/>
        <v>5.2523951953886944E-4</v>
      </c>
    </row>
    <row r="843" spans="1:22" x14ac:dyDescent="0.25">
      <c r="A843" s="1" t="s">
        <v>66</v>
      </c>
      <c r="B843" s="1" t="s">
        <v>50</v>
      </c>
      <c r="C843" s="1" t="s">
        <v>86</v>
      </c>
      <c r="D843" s="1" t="s">
        <v>24</v>
      </c>
      <c r="E843" s="8">
        <v>1.5659999999999999E-5</v>
      </c>
      <c r="F843" s="1" t="s">
        <v>86</v>
      </c>
      <c r="G843" s="1" t="s">
        <v>100</v>
      </c>
      <c r="H843" s="13">
        <f>IF(G843="Mix",'Growth Factors'!$N$7,(IF(G843="Oil",'Growth Factors'!$E$7,'Growth Factors'!$K$7)))</f>
        <v>0.12321919048916015</v>
      </c>
      <c r="I843" s="23">
        <f>IF(G843="Mix",'Growth Factors'!$O$7,(IF(G843="Oil",'Growth Factors'!$F$7,'Growth Factors'!$L$7)))</f>
        <v>0.28844315001838977</v>
      </c>
      <c r="J843" s="23">
        <f>IF(G843="Mix",'Growth Factors'!$P$7,(IF(G843="Oil",'Growth Factors'!$G$7,'Growth Factors'!$M$7)))</f>
        <v>-5.5772089494429255E-4</v>
      </c>
      <c r="K843" s="23">
        <f>IF(G843="Mix",'Growth Factors'!$N$12,(IF(G843="Oil",'Growth Factors'!$E$12,'Growth Factors'!$K$12)))</f>
        <v>0.15067268446583987</v>
      </c>
      <c r="L843" s="23">
        <f>IF(G843="Mix",'Growth Factors'!$O$12,(IF(G843="Oil",'Growth Factors'!$F$12,'Growth Factors'!$L$12)))</f>
        <v>0.41821082914081459</v>
      </c>
      <c r="M843" s="23">
        <f>IF(G843="Mix",'Growth Factors'!$P$12,(IF(G843="Oil",'Growth Factors'!$G$12,'Growth Factors'!$M$12)))</f>
        <v>6.2059761281023675E-3</v>
      </c>
      <c r="N843" s="24" t="str">
        <f>VLOOKUP(A843,'Part 50 Counties'!$A$2:$B$34,2)</f>
        <v>No</v>
      </c>
      <c r="O843" s="25">
        <f>(IF(N843="No",0,(IF(D843="CO2",0,(VLOOKUP(F843,'Rule Reductions'!$C$2:$E$75,2,FALSE))))))</f>
        <v>0</v>
      </c>
      <c r="P843" s="25">
        <f>(IF(N843="No",0,(IF(D843="CO2",0,(VLOOKUP(F843,'Rule Reductions'!$C$2:$E$75,3,FALSE))))))</f>
        <v>0</v>
      </c>
      <c r="Q843" s="22">
        <f t="shared" si="78"/>
        <v>1.7589612523060248E-5</v>
      </c>
      <c r="R843" s="22">
        <f t="shared" si="79"/>
        <v>2.017701972928798E-5</v>
      </c>
      <c r="S843" s="22">
        <f t="shared" si="80"/>
        <v>1.5651266090785172E-5</v>
      </c>
      <c r="T843" s="22">
        <f t="shared" si="81"/>
        <v>1.8019534238735053E-5</v>
      </c>
      <c r="U843" s="22">
        <f t="shared" si="82"/>
        <v>2.2209181584345156E-5</v>
      </c>
      <c r="V843" s="22">
        <f t="shared" si="83"/>
        <v>1.5757185586166083E-5</v>
      </c>
    </row>
    <row r="844" spans="1:22" x14ac:dyDescent="0.25">
      <c r="A844" s="1" t="s">
        <v>69</v>
      </c>
      <c r="B844" s="1" t="s">
        <v>50</v>
      </c>
      <c r="C844" s="1" t="s">
        <v>86</v>
      </c>
      <c r="D844" s="1" t="s">
        <v>23</v>
      </c>
      <c r="E844" s="8">
        <v>5.5800000000000001E-4</v>
      </c>
      <c r="F844" s="1" t="s">
        <v>86</v>
      </c>
      <c r="G844" s="1" t="s">
        <v>100</v>
      </c>
      <c r="H844" s="13">
        <f>IF(G844="Mix",'Growth Factors'!$N$7,(IF(G844="Oil",'Growth Factors'!$E$7,'Growth Factors'!$K$7)))</f>
        <v>0.12321919048916015</v>
      </c>
      <c r="I844" s="23">
        <f>IF(G844="Mix",'Growth Factors'!$O$7,(IF(G844="Oil",'Growth Factors'!$F$7,'Growth Factors'!$L$7)))</f>
        <v>0.28844315001838977</v>
      </c>
      <c r="J844" s="23">
        <f>IF(G844="Mix",'Growth Factors'!$P$7,(IF(G844="Oil",'Growth Factors'!$G$7,'Growth Factors'!$M$7)))</f>
        <v>-5.5772089494429255E-4</v>
      </c>
      <c r="K844" s="23">
        <f>IF(G844="Mix",'Growth Factors'!$N$12,(IF(G844="Oil",'Growth Factors'!$E$12,'Growth Factors'!$K$12)))</f>
        <v>0.15067268446583987</v>
      </c>
      <c r="L844" s="23">
        <f>IF(G844="Mix",'Growth Factors'!$O$12,(IF(G844="Oil",'Growth Factors'!$F$12,'Growth Factors'!$L$12)))</f>
        <v>0.41821082914081459</v>
      </c>
      <c r="M844" s="23">
        <f>IF(G844="Mix",'Growth Factors'!$P$12,(IF(G844="Oil",'Growth Factors'!$G$12,'Growth Factors'!$M$12)))</f>
        <v>6.2059761281023675E-3</v>
      </c>
      <c r="N844" s="24" t="str">
        <f>VLOOKUP(A844,'Part 50 Counties'!$A$2:$B$34,2)</f>
        <v>No</v>
      </c>
      <c r="O844" s="25">
        <f>(IF(N844="No",0,(IF(D844="CO2",0,(VLOOKUP(F844,'Rule Reductions'!$C$2:$E$75,2,FALSE))))))</f>
        <v>0</v>
      </c>
      <c r="P844" s="25">
        <f>(IF(N844="No",0,(IF(D844="CO2",0,(VLOOKUP(F844,'Rule Reductions'!$C$2:$E$75,3,FALSE))))))</f>
        <v>0</v>
      </c>
      <c r="Q844" s="22">
        <f t="shared" si="78"/>
        <v>6.267563082929514E-4</v>
      </c>
      <c r="R844" s="22">
        <f t="shared" si="79"/>
        <v>7.1895127771026148E-4</v>
      </c>
      <c r="S844" s="22">
        <f t="shared" si="80"/>
        <v>5.5768879174062107E-4</v>
      </c>
      <c r="T844" s="22">
        <f t="shared" si="81"/>
        <v>6.4207535793193873E-4</v>
      </c>
      <c r="U844" s="22">
        <f t="shared" si="82"/>
        <v>7.9136164266057458E-4</v>
      </c>
      <c r="V844" s="22">
        <f t="shared" si="83"/>
        <v>5.6146293467948115E-4</v>
      </c>
    </row>
    <row r="845" spans="1:22" x14ac:dyDescent="0.25">
      <c r="A845" s="1" t="s">
        <v>69</v>
      </c>
      <c r="B845" s="1" t="s">
        <v>50</v>
      </c>
      <c r="C845" s="1" t="s">
        <v>86</v>
      </c>
      <c r="D845" s="1" t="s">
        <v>24</v>
      </c>
      <c r="E845" s="8">
        <v>1.6739999999999999E-5</v>
      </c>
      <c r="F845" s="1" t="s">
        <v>86</v>
      </c>
      <c r="G845" s="1" t="s">
        <v>100</v>
      </c>
      <c r="H845" s="13">
        <f>IF(G845="Mix",'Growth Factors'!$N$7,(IF(G845="Oil",'Growth Factors'!$E$7,'Growth Factors'!$K$7)))</f>
        <v>0.12321919048916015</v>
      </c>
      <c r="I845" s="23">
        <f>IF(G845="Mix",'Growth Factors'!$O$7,(IF(G845="Oil",'Growth Factors'!$F$7,'Growth Factors'!$L$7)))</f>
        <v>0.28844315001838977</v>
      </c>
      <c r="J845" s="23">
        <f>IF(G845="Mix",'Growth Factors'!$P$7,(IF(G845="Oil",'Growth Factors'!$G$7,'Growth Factors'!$M$7)))</f>
        <v>-5.5772089494429255E-4</v>
      </c>
      <c r="K845" s="23">
        <f>IF(G845="Mix",'Growth Factors'!$N$12,(IF(G845="Oil",'Growth Factors'!$E$12,'Growth Factors'!$K$12)))</f>
        <v>0.15067268446583987</v>
      </c>
      <c r="L845" s="23">
        <f>IF(G845="Mix",'Growth Factors'!$O$12,(IF(G845="Oil",'Growth Factors'!$F$12,'Growth Factors'!$L$12)))</f>
        <v>0.41821082914081459</v>
      </c>
      <c r="M845" s="23">
        <f>IF(G845="Mix",'Growth Factors'!$P$12,(IF(G845="Oil",'Growth Factors'!$G$12,'Growth Factors'!$M$12)))</f>
        <v>6.2059761281023675E-3</v>
      </c>
      <c r="N845" s="24" t="str">
        <f>VLOOKUP(A845,'Part 50 Counties'!$A$2:$B$34,2)</f>
        <v>No</v>
      </c>
      <c r="O845" s="25">
        <f>(IF(N845="No",0,(IF(D845="CO2",0,(VLOOKUP(F845,'Rule Reductions'!$C$2:$E$75,2,FALSE))))))</f>
        <v>0</v>
      </c>
      <c r="P845" s="25">
        <f>(IF(N845="No",0,(IF(D845="CO2",0,(VLOOKUP(F845,'Rule Reductions'!$C$2:$E$75,3,FALSE))))))</f>
        <v>0</v>
      </c>
      <c r="Q845" s="22">
        <f t="shared" si="78"/>
        <v>1.8802689248788541E-5</v>
      </c>
      <c r="R845" s="22">
        <f t="shared" si="79"/>
        <v>2.1568538331307843E-5</v>
      </c>
      <c r="S845" s="22">
        <f t="shared" si="80"/>
        <v>1.6730663752218631E-5</v>
      </c>
      <c r="T845" s="22">
        <f t="shared" si="81"/>
        <v>1.9262260737958161E-5</v>
      </c>
      <c r="U845" s="22">
        <f t="shared" si="82"/>
        <v>2.3740849279817235E-5</v>
      </c>
      <c r="V845" s="22">
        <f t="shared" si="83"/>
        <v>1.6843888040384434E-5</v>
      </c>
    </row>
    <row r="846" spans="1:22" x14ac:dyDescent="0.25">
      <c r="A846" s="1" t="s">
        <v>58</v>
      </c>
      <c r="B846" s="1" t="s">
        <v>50</v>
      </c>
      <c r="C846" s="1" t="s">
        <v>86</v>
      </c>
      <c r="D846" s="1" t="s">
        <v>23</v>
      </c>
      <c r="E846" s="8">
        <v>5.22E-4</v>
      </c>
      <c r="F846" s="1" t="s">
        <v>86</v>
      </c>
      <c r="G846" s="1" t="s">
        <v>100</v>
      </c>
      <c r="H846" s="13">
        <f>IF(G846="Mix",'Growth Factors'!$N$7,(IF(G846="Oil",'Growth Factors'!$E$7,'Growth Factors'!$K$7)))</f>
        <v>0.12321919048916015</v>
      </c>
      <c r="I846" s="23">
        <f>IF(G846="Mix",'Growth Factors'!$O$7,(IF(G846="Oil",'Growth Factors'!$F$7,'Growth Factors'!$L$7)))</f>
        <v>0.28844315001838977</v>
      </c>
      <c r="J846" s="23">
        <f>IF(G846="Mix",'Growth Factors'!$P$7,(IF(G846="Oil",'Growth Factors'!$G$7,'Growth Factors'!$M$7)))</f>
        <v>-5.5772089494429255E-4</v>
      </c>
      <c r="K846" s="23">
        <f>IF(G846="Mix",'Growth Factors'!$N$12,(IF(G846="Oil",'Growth Factors'!$E$12,'Growth Factors'!$K$12)))</f>
        <v>0.15067268446583987</v>
      </c>
      <c r="L846" s="23">
        <f>IF(G846="Mix",'Growth Factors'!$O$12,(IF(G846="Oil",'Growth Factors'!$F$12,'Growth Factors'!$L$12)))</f>
        <v>0.41821082914081459</v>
      </c>
      <c r="M846" s="23">
        <f>IF(G846="Mix",'Growth Factors'!$P$12,(IF(G846="Oil",'Growth Factors'!$G$12,'Growth Factors'!$M$12)))</f>
        <v>6.2059761281023675E-3</v>
      </c>
      <c r="N846" s="24" t="str">
        <f>VLOOKUP(A846,'Part 50 Counties'!$A$2:$B$34,2)</f>
        <v>No</v>
      </c>
      <c r="O846" s="25">
        <f>(IF(N846="No",0,(IF(D846="CO2",0,(VLOOKUP(F846,'Rule Reductions'!$C$2:$E$75,2,FALSE))))))</f>
        <v>0</v>
      </c>
      <c r="P846" s="25">
        <f>(IF(N846="No",0,(IF(D846="CO2",0,(VLOOKUP(F846,'Rule Reductions'!$C$2:$E$75,3,FALSE))))))</f>
        <v>0</v>
      </c>
      <c r="Q846" s="22">
        <f t="shared" si="78"/>
        <v>5.8632041743534159E-4</v>
      </c>
      <c r="R846" s="22">
        <f t="shared" si="79"/>
        <v>6.7256732430959947E-4</v>
      </c>
      <c r="S846" s="22">
        <f t="shared" si="80"/>
        <v>5.2170886969283908E-4</v>
      </c>
      <c r="T846" s="22">
        <f t="shared" si="81"/>
        <v>6.0065114129116844E-4</v>
      </c>
      <c r="U846" s="22">
        <f t="shared" si="82"/>
        <v>7.4030605281150521E-4</v>
      </c>
      <c r="V846" s="22">
        <f t="shared" si="83"/>
        <v>5.2523951953886944E-4</v>
      </c>
    </row>
    <row r="847" spans="1:22" x14ac:dyDescent="0.25">
      <c r="A847" s="1" t="s">
        <v>58</v>
      </c>
      <c r="B847" s="1" t="s">
        <v>50</v>
      </c>
      <c r="C847" s="1" t="s">
        <v>86</v>
      </c>
      <c r="D847" s="1" t="s">
        <v>24</v>
      </c>
      <c r="E847" s="8">
        <v>1.5659999999999999E-5</v>
      </c>
      <c r="F847" s="1" t="s">
        <v>86</v>
      </c>
      <c r="G847" s="1" t="s">
        <v>100</v>
      </c>
      <c r="H847" s="13">
        <f>IF(G847="Mix",'Growth Factors'!$N$7,(IF(G847="Oil",'Growth Factors'!$E$7,'Growth Factors'!$K$7)))</f>
        <v>0.12321919048916015</v>
      </c>
      <c r="I847" s="23">
        <f>IF(G847="Mix",'Growth Factors'!$O$7,(IF(G847="Oil",'Growth Factors'!$F$7,'Growth Factors'!$L$7)))</f>
        <v>0.28844315001838977</v>
      </c>
      <c r="J847" s="23">
        <f>IF(G847="Mix",'Growth Factors'!$P$7,(IF(G847="Oil",'Growth Factors'!$G$7,'Growth Factors'!$M$7)))</f>
        <v>-5.5772089494429255E-4</v>
      </c>
      <c r="K847" s="23">
        <f>IF(G847="Mix",'Growth Factors'!$N$12,(IF(G847="Oil",'Growth Factors'!$E$12,'Growth Factors'!$K$12)))</f>
        <v>0.15067268446583987</v>
      </c>
      <c r="L847" s="23">
        <f>IF(G847="Mix",'Growth Factors'!$O$12,(IF(G847="Oil",'Growth Factors'!$F$12,'Growth Factors'!$L$12)))</f>
        <v>0.41821082914081459</v>
      </c>
      <c r="M847" s="23">
        <f>IF(G847="Mix",'Growth Factors'!$P$12,(IF(G847="Oil",'Growth Factors'!$G$12,'Growth Factors'!$M$12)))</f>
        <v>6.2059761281023675E-3</v>
      </c>
      <c r="N847" s="24" t="str">
        <f>VLOOKUP(A847,'Part 50 Counties'!$A$2:$B$34,2)</f>
        <v>No</v>
      </c>
      <c r="O847" s="25">
        <f>(IF(N847="No",0,(IF(D847="CO2",0,(VLOOKUP(F847,'Rule Reductions'!$C$2:$E$75,2,FALSE))))))</f>
        <v>0</v>
      </c>
      <c r="P847" s="25">
        <f>(IF(N847="No",0,(IF(D847="CO2",0,(VLOOKUP(F847,'Rule Reductions'!$C$2:$E$75,3,FALSE))))))</f>
        <v>0</v>
      </c>
      <c r="Q847" s="22">
        <f t="shared" si="78"/>
        <v>1.7589612523060248E-5</v>
      </c>
      <c r="R847" s="22">
        <f t="shared" si="79"/>
        <v>2.017701972928798E-5</v>
      </c>
      <c r="S847" s="22">
        <f t="shared" si="80"/>
        <v>1.5651266090785172E-5</v>
      </c>
      <c r="T847" s="22">
        <f t="shared" si="81"/>
        <v>1.8019534238735053E-5</v>
      </c>
      <c r="U847" s="22">
        <f t="shared" si="82"/>
        <v>2.2209181584345156E-5</v>
      </c>
      <c r="V847" s="22">
        <f t="shared" si="83"/>
        <v>1.5757185586166083E-5</v>
      </c>
    </row>
    <row r="848" spans="1:22" x14ac:dyDescent="0.25">
      <c r="A848" s="1" t="s">
        <v>67</v>
      </c>
      <c r="B848" s="1" t="s">
        <v>50</v>
      </c>
      <c r="C848" s="1" t="s">
        <v>86</v>
      </c>
      <c r="D848" s="1" t="s">
        <v>23</v>
      </c>
      <c r="E848" s="9">
        <v>1.098E-3</v>
      </c>
      <c r="F848" s="1" t="s">
        <v>86</v>
      </c>
      <c r="G848" s="1" t="s">
        <v>100</v>
      </c>
      <c r="H848" s="13">
        <f>IF(G848="Mix",'Growth Factors'!$N$7,(IF(G848="Oil",'Growth Factors'!$E$7,'Growth Factors'!$K$7)))</f>
        <v>0.12321919048916015</v>
      </c>
      <c r="I848" s="23">
        <f>IF(G848="Mix",'Growth Factors'!$O$7,(IF(G848="Oil",'Growth Factors'!$F$7,'Growth Factors'!$L$7)))</f>
        <v>0.28844315001838977</v>
      </c>
      <c r="J848" s="23">
        <f>IF(G848="Mix",'Growth Factors'!$P$7,(IF(G848="Oil",'Growth Factors'!$G$7,'Growth Factors'!$M$7)))</f>
        <v>-5.5772089494429255E-4</v>
      </c>
      <c r="K848" s="23">
        <f>IF(G848="Mix",'Growth Factors'!$N$12,(IF(G848="Oil",'Growth Factors'!$E$12,'Growth Factors'!$K$12)))</f>
        <v>0.15067268446583987</v>
      </c>
      <c r="L848" s="23">
        <f>IF(G848="Mix",'Growth Factors'!$O$12,(IF(G848="Oil",'Growth Factors'!$F$12,'Growth Factors'!$L$12)))</f>
        <v>0.41821082914081459</v>
      </c>
      <c r="M848" s="23">
        <f>IF(G848="Mix",'Growth Factors'!$P$12,(IF(G848="Oil",'Growth Factors'!$G$12,'Growth Factors'!$M$12)))</f>
        <v>6.2059761281023675E-3</v>
      </c>
      <c r="N848" s="24" t="str">
        <f>VLOOKUP(A848,'Part 50 Counties'!$A$2:$B$34,2)</f>
        <v>No</v>
      </c>
      <c r="O848" s="25">
        <f>(IF(N848="No",0,(IF(D848="CO2",0,(VLOOKUP(F848,'Rule Reductions'!$C$2:$E$75,2,FALSE))))))</f>
        <v>0</v>
      </c>
      <c r="P848" s="25">
        <f>(IF(N848="No",0,(IF(D848="CO2",0,(VLOOKUP(F848,'Rule Reductions'!$C$2:$E$75,3,FALSE))))))</f>
        <v>0</v>
      </c>
      <c r="Q848" s="22">
        <f t="shared" si="78"/>
        <v>1.233294671157098E-3</v>
      </c>
      <c r="R848" s="22">
        <f t="shared" si="79"/>
        <v>1.414710578720192E-3</v>
      </c>
      <c r="S848" s="22">
        <f t="shared" si="80"/>
        <v>1.0973876224573511E-3</v>
      </c>
      <c r="T848" s="22">
        <f t="shared" si="81"/>
        <v>1.2634386075434923E-3</v>
      </c>
      <c r="U848" s="22">
        <f t="shared" si="82"/>
        <v>1.5571954903966145E-3</v>
      </c>
      <c r="V848" s="22">
        <f t="shared" si="83"/>
        <v>1.1048141617886564E-3</v>
      </c>
    </row>
    <row r="849" spans="1:22" x14ac:dyDescent="0.25">
      <c r="A849" s="1" t="s">
        <v>67</v>
      </c>
      <c r="B849" s="1" t="s">
        <v>50</v>
      </c>
      <c r="C849" s="1" t="s">
        <v>86</v>
      </c>
      <c r="D849" s="1" t="s">
        <v>24</v>
      </c>
      <c r="E849" s="8">
        <v>3.294E-5</v>
      </c>
      <c r="F849" s="1" t="s">
        <v>86</v>
      </c>
      <c r="G849" s="1" t="s">
        <v>100</v>
      </c>
      <c r="H849" s="13">
        <f>IF(G849="Mix",'Growth Factors'!$N$7,(IF(G849="Oil",'Growth Factors'!$E$7,'Growth Factors'!$K$7)))</f>
        <v>0.12321919048916015</v>
      </c>
      <c r="I849" s="23">
        <f>IF(G849="Mix",'Growth Factors'!$O$7,(IF(G849="Oil",'Growth Factors'!$F$7,'Growth Factors'!$L$7)))</f>
        <v>0.28844315001838977</v>
      </c>
      <c r="J849" s="23">
        <f>IF(G849="Mix",'Growth Factors'!$P$7,(IF(G849="Oil",'Growth Factors'!$G$7,'Growth Factors'!$M$7)))</f>
        <v>-5.5772089494429255E-4</v>
      </c>
      <c r="K849" s="23">
        <f>IF(G849="Mix",'Growth Factors'!$N$12,(IF(G849="Oil",'Growth Factors'!$E$12,'Growth Factors'!$K$12)))</f>
        <v>0.15067268446583987</v>
      </c>
      <c r="L849" s="23">
        <f>IF(G849="Mix",'Growth Factors'!$O$12,(IF(G849="Oil",'Growth Factors'!$F$12,'Growth Factors'!$L$12)))</f>
        <v>0.41821082914081459</v>
      </c>
      <c r="M849" s="23">
        <f>IF(G849="Mix",'Growth Factors'!$P$12,(IF(G849="Oil",'Growth Factors'!$G$12,'Growth Factors'!$M$12)))</f>
        <v>6.2059761281023675E-3</v>
      </c>
      <c r="N849" s="24" t="str">
        <f>VLOOKUP(A849,'Part 50 Counties'!$A$2:$B$34,2)</f>
        <v>No</v>
      </c>
      <c r="O849" s="25">
        <f>(IF(N849="No",0,(IF(D849="CO2",0,(VLOOKUP(F849,'Rule Reductions'!$C$2:$E$75,2,FALSE))))))</f>
        <v>0</v>
      </c>
      <c r="P849" s="25">
        <f>(IF(N849="No",0,(IF(D849="CO2",0,(VLOOKUP(F849,'Rule Reductions'!$C$2:$E$75,3,FALSE))))))</f>
        <v>0</v>
      </c>
      <c r="Q849" s="22">
        <f t="shared" si="78"/>
        <v>3.6998840134712938E-5</v>
      </c>
      <c r="R849" s="22">
        <f t="shared" si="79"/>
        <v>4.2441317361605754E-5</v>
      </c>
      <c r="S849" s="22">
        <f t="shared" si="80"/>
        <v>3.2921628673720536E-5</v>
      </c>
      <c r="T849" s="22">
        <f t="shared" si="81"/>
        <v>3.7903158226304766E-5</v>
      </c>
      <c r="U849" s="22">
        <f t="shared" si="82"/>
        <v>4.6715864711898435E-5</v>
      </c>
      <c r="V849" s="22">
        <f t="shared" si="83"/>
        <v>3.3144424853659692E-5</v>
      </c>
    </row>
    <row r="850" spans="1:22" x14ac:dyDescent="0.25">
      <c r="A850" s="1" t="s">
        <v>49</v>
      </c>
      <c r="B850" s="1" t="s">
        <v>50</v>
      </c>
      <c r="C850" s="1" t="s">
        <v>86</v>
      </c>
      <c r="D850" s="1" t="s">
        <v>23</v>
      </c>
      <c r="E850" s="9">
        <v>2.6099999999999999E-3</v>
      </c>
      <c r="F850" s="1" t="s">
        <v>86</v>
      </c>
      <c r="G850" s="1" t="s">
        <v>100</v>
      </c>
      <c r="H850" s="13">
        <f>IF(G850="Mix",'Growth Factors'!$N$7,(IF(G850="Oil",'Growth Factors'!$E$7,'Growth Factors'!$K$7)))</f>
        <v>0.12321919048916015</v>
      </c>
      <c r="I850" s="23">
        <f>IF(G850="Mix",'Growth Factors'!$O$7,(IF(G850="Oil",'Growth Factors'!$F$7,'Growth Factors'!$L$7)))</f>
        <v>0.28844315001838977</v>
      </c>
      <c r="J850" s="23">
        <f>IF(G850="Mix",'Growth Factors'!$P$7,(IF(G850="Oil",'Growth Factors'!$G$7,'Growth Factors'!$M$7)))</f>
        <v>-5.5772089494429255E-4</v>
      </c>
      <c r="K850" s="23">
        <f>IF(G850="Mix",'Growth Factors'!$N$12,(IF(G850="Oil",'Growth Factors'!$E$12,'Growth Factors'!$K$12)))</f>
        <v>0.15067268446583987</v>
      </c>
      <c r="L850" s="23">
        <f>IF(G850="Mix",'Growth Factors'!$O$12,(IF(G850="Oil",'Growth Factors'!$F$12,'Growth Factors'!$L$12)))</f>
        <v>0.41821082914081459</v>
      </c>
      <c r="M850" s="23">
        <f>IF(G850="Mix",'Growth Factors'!$P$12,(IF(G850="Oil",'Growth Factors'!$G$12,'Growth Factors'!$M$12)))</f>
        <v>6.2059761281023675E-3</v>
      </c>
      <c r="N850" s="24" t="str">
        <f>VLOOKUP(A850,'Part 50 Counties'!$A$2:$B$34,2)</f>
        <v>No</v>
      </c>
      <c r="O850" s="25">
        <f>(IF(N850="No",0,(IF(D850="CO2",0,(VLOOKUP(F850,'Rule Reductions'!$C$2:$E$75,2,FALSE))))))</f>
        <v>0</v>
      </c>
      <c r="P850" s="25">
        <f>(IF(N850="No",0,(IF(D850="CO2",0,(VLOOKUP(F850,'Rule Reductions'!$C$2:$E$75,3,FALSE))))))</f>
        <v>0</v>
      </c>
      <c r="Q850" s="22">
        <f t="shared" si="78"/>
        <v>2.9316020871767079E-3</v>
      </c>
      <c r="R850" s="22">
        <f t="shared" si="79"/>
        <v>3.3628366215479972E-3</v>
      </c>
      <c r="S850" s="22">
        <f t="shared" si="80"/>
        <v>2.6085443484641954E-3</v>
      </c>
      <c r="T850" s="22">
        <f t="shared" si="81"/>
        <v>3.003255706455842E-3</v>
      </c>
      <c r="U850" s="22">
        <f t="shared" si="82"/>
        <v>3.701530264057526E-3</v>
      </c>
      <c r="V850" s="22">
        <f t="shared" si="83"/>
        <v>2.626197597694347E-3</v>
      </c>
    </row>
    <row r="851" spans="1:22" x14ac:dyDescent="0.25">
      <c r="A851" s="1" t="s">
        <v>49</v>
      </c>
      <c r="B851" s="1" t="s">
        <v>50</v>
      </c>
      <c r="C851" s="1" t="s">
        <v>86</v>
      </c>
      <c r="D851" s="1" t="s">
        <v>24</v>
      </c>
      <c r="E851" s="8">
        <v>7.8300000000000006E-5</v>
      </c>
      <c r="F851" s="1" t="s">
        <v>86</v>
      </c>
      <c r="G851" s="1" t="s">
        <v>100</v>
      </c>
      <c r="H851" s="13">
        <f>IF(G851="Mix",'Growth Factors'!$N$7,(IF(G851="Oil",'Growth Factors'!$E$7,'Growth Factors'!$K$7)))</f>
        <v>0.12321919048916015</v>
      </c>
      <c r="I851" s="23">
        <f>IF(G851="Mix",'Growth Factors'!$O$7,(IF(G851="Oil",'Growth Factors'!$F$7,'Growth Factors'!$L$7)))</f>
        <v>0.28844315001838977</v>
      </c>
      <c r="J851" s="23">
        <f>IF(G851="Mix",'Growth Factors'!$P$7,(IF(G851="Oil",'Growth Factors'!$G$7,'Growth Factors'!$M$7)))</f>
        <v>-5.5772089494429255E-4</v>
      </c>
      <c r="K851" s="23">
        <f>IF(G851="Mix",'Growth Factors'!$N$12,(IF(G851="Oil",'Growth Factors'!$E$12,'Growth Factors'!$K$12)))</f>
        <v>0.15067268446583987</v>
      </c>
      <c r="L851" s="23">
        <f>IF(G851="Mix",'Growth Factors'!$O$12,(IF(G851="Oil",'Growth Factors'!$F$12,'Growth Factors'!$L$12)))</f>
        <v>0.41821082914081459</v>
      </c>
      <c r="M851" s="23">
        <f>IF(G851="Mix",'Growth Factors'!$P$12,(IF(G851="Oil",'Growth Factors'!$G$12,'Growth Factors'!$M$12)))</f>
        <v>6.2059761281023675E-3</v>
      </c>
      <c r="N851" s="24" t="str">
        <f>VLOOKUP(A851,'Part 50 Counties'!$A$2:$B$34,2)</f>
        <v>No</v>
      </c>
      <c r="O851" s="25">
        <f>(IF(N851="No",0,(IF(D851="CO2",0,(VLOOKUP(F851,'Rule Reductions'!$C$2:$E$75,2,FALSE))))))</f>
        <v>0</v>
      </c>
      <c r="P851" s="25">
        <f>(IF(N851="No",0,(IF(D851="CO2",0,(VLOOKUP(F851,'Rule Reductions'!$C$2:$E$75,3,FALSE))))))</f>
        <v>0</v>
      </c>
      <c r="Q851" s="22">
        <f t="shared" si="78"/>
        <v>8.7948062615301255E-5</v>
      </c>
      <c r="R851" s="22">
        <f t="shared" si="79"/>
        <v>1.0088509864643993E-4</v>
      </c>
      <c r="S851" s="22">
        <f t="shared" si="80"/>
        <v>7.8256330453925865E-5</v>
      </c>
      <c r="T851" s="22">
        <f t="shared" si="81"/>
        <v>9.0097671193675266E-5</v>
      </c>
      <c r="U851" s="22">
        <f t="shared" si="82"/>
        <v>1.1104590792172579E-4</v>
      </c>
      <c r="V851" s="22">
        <f t="shared" si="83"/>
        <v>7.8785927930830426E-5</v>
      </c>
    </row>
    <row r="852" spans="1:22" x14ac:dyDescent="0.25">
      <c r="A852" s="1" t="s">
        <v>70</v>
      </c>
      <c r="B852" s="1" t="s">
        <v>50</v>
      </c>
      <c r="C852" s="1" t="s">
        <v>86</v>
      </c>
      <c r="D852" s="1" t="s">
        <v>23</v>
      </c>
      <c r="E852" s="8">
        <v>5.5800000000000001E-4</v>
      </c>
      <c r="F852" s="1" t="s">
        <v>86</v>
      </c>
      <c r="G852" s="1" t="s">
        <v>100</v>
      </c>
      <c r="H852" s="13">
        <f>IF(G852="Mix",'Growth Factors'!$N$7,(IF(G852="Oil",'Growth Factors'!$E$7,'Growth Factors'!$K$7)))</f>
        <v>0.12321919048916015</v>
      </c>
      <c r="I852" s="23">
        <f>IF(G852="Mix",'Growth Factors'!$O$7,(IF(G852="Oil",'Growth Factors'!$F$7,'Growth Factors'!$L$7)))</f>
        <v>0.28844315001838977</v>
      </c>
      <c r="J852" s="23">
        <f>IF(G852="Mix",'Growth Factors'!$P$7,(IF(G852="Oil",'Growth Factors'!$G$7,'Growth Factors'!$M$7)))</f>
        <v>-5.5772089494429255E-4</v>
      </c>
      <c r="K852" s="23">
        <f>IF(G852="Mix",'Growth Factors'!$N$12,(IF(G852="Oil",'Growth Factors'!$E$12,'Growth Factors'!$K$12)))</f>
        <v>0.15067268446583987</v>
      </c>
      <c r="L852" s="23">
        <f>IF(G852="Mix",'Growth Factors'!$O$12,(IF(G852="Oil",'Growth Factors'!$F$12,'Growth Factors'!$L$12)))</f>
        <v>0.41821082914081459</v>
      </c>
      <c r="M852" s="23">
        <f>IF(G852="Mix",'Growth Factors'!$P$12,(IF(G852="Oil",'Growth Factors'!$G$12,'Growth Factors'!$M$12)))</f>
        <v>6.2059761281023675E-3</v>
      </c>
      <c r="N852" s="24" t="str">
        <f>VLOOKUP(A852,'Part 50 Counties'!$A$2:$B$34,2)</f>
        <v>Yes</v>
      </c>
      <c r="O852" s="25">
        <f>(IF(N852="No",0,(IF(D852="CO2",0,(VLOOKUP(F852,'Rule Reductions'!$C$2:$E$75,2,FALSE))))))</f>
        <v>0</v>
      </c>
      <c r="P852" s="25">
        <f>(IF(N852="No",0,(IF(D852="CO2",0,(VLOOKUP(F852,'Rule Reductions'!$C$2:$E$75,3,FALSE))))))</f>
        <v>0</v>
      </c>
      <c r="Q852" s="22">
        <f t="shared" si="78"/>
        <v>6.267563082929514E-4</v>
      </c>
      <c r="R852" s="22">
        <f t="shared" si="79"/>
        <v>7.1895127771026148E-4</v>
      </c>
      <c r="S852" s="22">
        <f t="shared" si="80"/>
        <v>5.5768879174062107E-4</v>
      </c>
      <c r="T852" s="22">
        <f t="shared" si="81"/>
        <v>6.4207535793193873E-4</v>
      </c>
      <c r="U852" s="22">
        <f t="shared" si="82"/>
        <v>7.9136164266057458E-4</v>
      </c>
      <c r="V852" s="22">
        <f t="shared" si="83"/>
        <v>5.6146293467948115E-4</v>
      </c>
    </row>
    <row r="853" spans="1:22" x14ac:dyDescent="0.25">
      <c r="A853" s="1" t="s">
        <v>70</v>
      </c>
      <c r="B853" s="1" t="s">
        <v>50</v>
      </c>
      <c r="C853" s="1" t="s">
        <v>86</v>
      </c>
      <c r="D853" s="1" t="s">
        <v>24</v>
      </c>
      <c r="E853" s="8">
        <v>1.6739999999999999E-5</v>
      </c>
      <c r="F853" s="1" t="s">
        <v>86</v>
      </c>
      <c r="G853" s="1" t="s">
        <v>100</v>
      </c>
      <c r="H853" s="13">
        <f>IF(G853="Mix",'Growth Factors'!$N$7,(IF(G853="Oil",'Growth Factors'!$E$7,'Growth Factors'!$K$7)))</f>
        <v>0.12321919048916015</v>
      </c>
      <c r="I853" s="23">
        <f>IF(G853="Mix",'Growth Factors'!$O$7,(IF(G853="Oil",'Growth Factors'!$F$7,'Growth Factors'!$L$7)))</f>
        <v>0.28844315001838977</v>
      </c>
      <c r="J853" s="23">
        <f>IF(G853="Mix",'Growth Factors'!$P$7,(IF(G853="Oil",'Growth Factors'!$G$7,'Growth Factors'!$M$7)))</f>
        <v>-5.5772089494429255E-4</v>
      </c>
      <c r="K853" s="23">
        <f>IF(G853="Mix",'Growth Factors'!$N$12,(IF(G853="Oil",'Growth Factors'!$E$12,'Growth Factors'!$K$12)))</f>
        <v>0.15067268446583987</v>
      </c>
      <c r="L853" s="23">
        <f>IF(G853="Mix",'Growth Factors'!$O$12,(IF(G853="Oil",'Growth Factors'!$F$12,'Growth Factors'!$L$12)))</f>
        <v>0.41821082914081459</v>
      </c>
      <c r="M853" s="23">
        <f>IF(G853="Mix",'Growth Factors'!$P$12,(IF(G853="Oil",'Growth Factors'!$G$12,'Growth Factors'!$M$12)))</f>
        <v>6.2059761281023675E-3</v>
      </c>
      <c r="N853" s="24" t="str">
        <f>VLOOKUP(A853,'Part 50 Counties'!$A$2:$B$34,2)</f>
        <v>Yes</v>
      </c>
      <c r="O853" s="25">
        <f>(IF(N853="No",0,(IF(D853="CO2",0,(VLOOKUP(F853,'Rule Reductions'!$C$2:$E$75,2,FALSE))))))</f>
        <v>0</v>
      </c>
      <c r="P853" s="25">
        <f>(IF(N853="No",0,(IF(D853="CO2",0,(VLOOKUP(F853,'Rule Reductions'!$C$2:$E$75,3,FALSE))))))</f>
        <v>0</v>
      </c>
      <c r="Q853" s="22">
        <f t="shared" si="78"/>
        <v>1.8802689248788541E-5</v>
      </c>
      <c r="R853" s="22">
        <f t="shared" si="79"/>
        <v>2.1568538331307843E-5</v>
      </c>
      <c r="S853" s="22">
        <f t="shared" si="80"/>
        <v>1.6730663752218631E-5</v>
      </c>
      <c r="T853" s="22">
        <f t="shared" si="81"/>
        <v>1.9262260737958161E-5</v>
      </c>
      <c r="U853" s="22">
        <f t="shared" si="82"/>
        <v>2.3740849279817235E-5</v>
      </c>
      <c r="V853" s="22">
        <f t="shared" si="83"/>
        <v>1.6843888040384434E-5</v>
      </c>
    </row>
    <row r="854" spans="1:22" x14ac:dyDescent="0.25">
      <c r="A854" s="1" t="s">
        <v>39</v>
      </c>
      <c r="B854" s="1" t="s">
        <v>34</v>
      </c>
      <c r="C854" s="1" t="s">
        <v>13</v>
      </c>
      <c r="D854" s="1" t="s">
        <v>23</v>
      </c>
      <c r="E854" s="6">
        <v>3.2</v>
      </c>
      <c r="F854" s="1" t="s">
        <v>13</v>
      </c>
      <c r="G854" s="1" t="s">
        <v>101</v>
      </c>
      <c r="H854" s="13">
        <f>IF(G854="Mix",'Growth Factors'!$N$7,(IF(G854="Oil",'Growth Factors'!$E$7,'Growth Factors'!$K$7)))</f>
        <v>8.9570562775409979E-2</v>
      </c>
      <c r="I854" s="23">
        <f>IF(G854="Mix",'Growth Factors'!$O$7,(IF(G854="Oil",'Growth Factors'!$F$7,'Growth Factors'!$L$7)))</f>
        <v>0.14741463403243865</v>
      </c>
      <c r="J854" s="23">
        <f>IF(G854="Mix",'Growth Factors'!$P$7,(IF(G854="Oil",'Growth Factors'!$G$7,'Growth Factors'!$M$7)))</f>
        <v>-9.7846340250338504E-3</v>
      </c>
      <c r="K854" s="23">
        <f>IF(G854="Mix",'Growth Factors'!$N$12,(IF(G854="Oil",'Growth Factors'!$E$12,'Growth Factors'!$K$12)))</f>
        <v>0.12354040091572198</v>
      </c>
      <c r="L854" s="23">
        <f>IF(G854="Mix",'Growth Factors'!$O$12,(IF(G854="Oil",'Growth Factors'!$F$12,'Growth Factors'!$L$12)))</f>
        <v>0.23183776999580308</v>
      </c>
      <c r="M854" s="23">
        <f>IF(G854="Mix",'Growth Factors'!$P$12,(IF(G854="Oil",'Growth Factors'!$G$12,'Growth Factors'!$M$12)))</f>
        <v>2.7241294693957304E-2</v>
      </c>
      <c r="N854" s="24" t="str">
        <f>VLOOKUP(A854,'Part 50 Counties'!$A$2:$B$34,2)</f>
        <v>Yes</v>
      </c>
      <c r="O854" s="25">
        <f>(IF(N854="No",0,(IF(D854="CO2",0,(VLOOKUP(F854,'Rule Reductions'!$C$2:$E$75,2,FALSE))))))</f>
        <v>0.8</v>
      </c>
      <c r="P854" s="25">
        <f>(IF(N854="No",0,(IF(D854="CO2",0,(VLOOKUP(F854,'Rule Reductions'!$C$2:$E$75,3,FALSE))))))</f>
        <v>0.90578983189522233</v>
      </c>
      <c r="Q854" s="4">
        <f t="shared" si="78"/>
        <v>0.69732516017626223</v>
      </c>
      <c r="R854" s="22">
        <f t="shared" si="79"/>
        <v>0.73434536578076059</v>
      </c>
      <c r="S854" s="22">
        <f t="shared" si="80"/>
        <v>0.63373783422397834</v>
      </c>
      <c r="T854" s="4">
        <f t="shared" si="81"/>
        <v>0.33871657613689427</v>
      </c>
      <c r="U854" s="22">
        <f t="shared" si="82"/>
        <v>0.37136525884518107</v>
      </c>
      <c r="V854" s="22">
        <f t="shared" si="83"/>
        <v>0.30968504018331899</v>
      </c>
    </row>
    <row r="855" spans="1:22" x14ac:dyDescent="0.25">
      <c r="A855" s="1" t="s">
        <v>39</v>
      </c>
      <c r="B855" s="1" t="s">
        <v>34</v>
      </c>
      <c r="C855" s="1" t="s">
        <v>13</v>
      </c>
      <c r="D855" s="1" t="s">
        <v>24</v>
      </c>
      <c r="E855" s="4">
        <v>0.4</v>
      </c>
      <c r="F855" s="1" t="s">
        <v>13</v>
      </c>
      <c r="G855" s="1" t="s">
        <v>101</v>
      </c>
      <c r="H855" s="13">
        <f>IF(G855="Mix",'Growth Factors'!$N$7,(IF(G855="Oil",'Growth Factors'!$E$7,'Growth Factors'!$K$7)))</f>
        <v>8.9570562775409979E-2</v>
      </c>
      <c r="I855" s="23">
        <f>IF(G855="Mix",'Growth Factors'!$O$7,(IF(G855="Oil",'Growth Factors'!$F$7,'Growth Factors'!$L$7)))</f>
        <v>0.14741463403243865</v>
      </c>
      <c r="J855" s="23">
        <f>IF(G855="Mix",'Growth Factors'!$P$7,(IF(G855="Oil",'Growth Factors'!$G$7,'Growth Factors'!$M$7)))</f>
        <v>-9.7846340250338504E-3</v>
      </c>
      <c r="K855" s="23">
        <f>IF(G855="Mix",'Growth Factors'!$N$12,(IF(G855="Oil",'Growth Factors'!$E$12,'Growth Factors'!$K$12)))</f>
        <v>0.12354040091572198</v>
      </c>
      <c r="L855" s="23">
        <f>IF(G855="Mix",'Growth Factors'!$O$12,(IF(G855="Oil",'Growth Factors'!$F$12,'Growth Factors'!$L$12)))</f>
        <v>0.23183776999580308</v>
      </c>
      <c r="M855" s="23">
        <f>IF(G855="Mix",'Growth Factors'!$P$12,(IF(G855="Oil",'Growth Factors'!$G$12,'Growth Factors'!$M$12)))</f>
        <v>2.7241294693957304E-2</v>
      </c>
      <c r="N855" s="24" t="str">
        <f>VLOOKUP(A855,'Part 50 Counties'!$A$2:$B$34,2)</f>
        <v>Yes</v>
      </c>
      <c r="O855" s="25">
        <f>(IF(N855="No",0,(IF(D855="CO2",0,(VLOOKUP(F855,'Rule Reductions'!$C$2:$E$75,2,FALSE))))))</f>
        <v>0</v>
      </c>
      <c r="P855" s="25">
        <f>(IF(N855="No",0,(IF(D855="CO2",0,(VLOOKUP(F855,'Rule Reductions'!$C$2:$E$75,3,FALSE))))))</f>
        <v>0</v>
      </c>
      <c r="Q855" s="22">
        <f t="shared" si="78"/>
        <v>0.435828225110164</v>
      </c>
      <c r="R855" s="22">
        <f t="shared" si="79"/>
        <v>0.45896585361297548</v>
      </c>
      <c r="S855" s="22">
        <f t="shared" si="80"/>
        <v>0.39608614638998652</v>
      </c>
      <c r="T855" s="22">
        <f t="shared" si="81"/>
        <v>0.44941616036628879</v>
      </c>
      <c r="U855" s="22">
        <f t="shared" si="82"/>
        <v>0.49273510799832132</v>
      </c>
      <c r="V855" s="22">
        <f t="shared" si="83"/>
        <v>0.41089651787758297</v>
      </c>
    </row>
    <row r="856" spans="1:22" x14ac:dyDescent="0.25">
      <c r="A856" s="1" t="s">
        <v>39</v>
      </c>
      <c r="B856" s="1" t="s">
        <v>35</v>
      </c>
      <c r="C856" s="1" t="s">
        <v>13</v>
      </c>
      <c r="D856" s="1" t="s">
        <v>23</v>
      </c>
      <c r="E856" s="3">
        <v>0</v>
      </c>
      <c r="F856" s="1" t="s">
        <v>13</v>
      </c>
      <c r="G856" s="1" t="s">
        <v>101</v>
      </c>
      <c r="H856" s="13">
        <f>IF(G856="Mix",'Growth Factors'!$N$7,(IF(G856="Oil",'Growth Factors'!$E$7,'Growth Factors'!$K$7)))</f>
        <v>8.9570562775409979E-2</v>
      </c>
      <c r="I856" s="23">
        <f>IF(G856="Mix",'Growth Factors'!$O$7,(IF(G856="Oil",'Growth Factors'!$F$7,'Growth Factors'!$L$7)))</f>
        <v>0.14741463403243865</v>
      </c>
      <c r="J856" s="23">
        <f>IF(G856="Mix",'Growth Factors'!$P$7,(IF(G856="Oil",'Growth Factors'!$G$7,'Growth Factors'!$M$7)))</f>
        <v>-9.7846340250338504E-3</v>
      </c>
      <c r="K856" s="23">
        <f>IF(G856="Mix",'Growth Factors'!$N$12,(IF(G856="Oil",'Growth Factors'!$E$12,'Growth Factors'!$K$12)))</f>
        <v>0.12354040091572198</v>
      </c>
      <c r="L856" s="23">
        <f>IF(G856="Mix",'Growth Factors'!$O$12,(IF(G856="Oil",'Growth Factors'!$F$12,'Growth Factors'!$L$12)))</f>
        <v>0.23183776999580308</v>
      </c>
      <c r="M856" s="23">
        <f>IF(G856="Mix",'Growth Factors'!$P$12,(IF(G856="Oil",'Growth Factors'!$G$12,'Growth Factors'!$M$12)))</f>
        <v>2.7241294693957304E-2</v>
      </c>
      <c r="N856" s="24" t="str">
        <f>VLOOKUP(A856,'Part 50 Counties'!$A$2:$B$34,2)</f>
        <v>Yes</v>
      </c>
      <c r="O856" s="25">
        <f>(IF(N856="No",0,(IF(D856="CO2",0,(VLOOKUP(F856,'Rule Reductions'!$C$2:$E$75,2,FALSE))))))</f>
        <v>0.8</v>
      </c>
      <c r="P856" s="25">
        <f>(IF(N856="No",0,(IF(D856="CO2",0,(VLOOKUP(F856,'Rule Reductions'!$C$2:$E$75,3,FALSE))))))</f>
        <v>0.90578983189522233</v>
      </c>
      <c r="Q856" s="4">
        <f t="shared" si="78"/>
        <v>0</v>
      </c>
      <c r="R856" s="22">
        <f t="shared" si="79"/>
        <v>0</v>
      </c>
      <c r="S856" s="22">
        <f t="shared" si="80"/>
        <v>0</v>
      </c>
      <c r="T856" s="4">
        <f t="shared" si="81"/>
        <v>0</v>
      </c>
      <c r="U856" s="22">
        <f t="shared" si="82"/>
        <v>0</v>
      </c>
      <c r="V856" s="22">
        <f t="shared" si="83"/>
        <v>0</v>
      </c>
    </row>
    <row r="857" spans="1:22" x14ac:dyDescent="0.25">
      <c r="A857" s="1" t="s">
        <v>39</v>
      </c>
      <c r="B857" s="1" t="s">
        <v>35</v>
      </c>
      <c r="C857" s="1" t="s">
        <v>13</v>
      </c>
      <c r="D857" s="1" t="s">
        <v>24</v>
      </c>
      <c r="E857" s="3">
        <v>0</v>
      </c>
      <c r="F857" s="1" t="s">
        <v>13</v>
      </c>
      <c r="G857" s="1" t="s">
        <v>101</v>
      </c>
      <c r="H857" s="13">
        <f>IF(G857="Mix",'Growth Factors'!$N$7,(IF(G857="Oil",'Growth Factors'!$E$7,'Growth Factors'!$K$7)))</f>
        <v>8.9570562775409979E-2</v>
      </c>
      <c r="I857" s="23">
        <f>IF(G857="Mix",'Growth Factors'!$O$7,(IF(G857="Oil",'Growth Factors'!$F$7,'Growth Factors'!$L$7)))</f>
        <v>0.14741463403243865</v>
      </c>
      <c r="J857" s="23">
        <f>IF(G857="Mix",'Growth Factors'!$P$7,(IF(G857="Oil",'Growth Factors'!$G$7,'Growth Factors'!$M$7)))</f>
        <v>-9.7846340250338504E-3</v>
      </c>
      <c r="K857" s="23">
        <f>IF(G857="Mix",'Growth Factors'!$N$12,(IF(G857="Oil",'Growth Factors'!$E$12,'Growth Factors'!$K$12)))</f>
        <v>0.12354040091572198</v>
      </c>
      <c r="L857" s="23">
        <f>IF(G857="Mix",'Growth Factors'!$O$12,(IF(G857="Oil",'Growth Factors'!$F$12,'Growth Factors'!$L$12)))</f>
        <v>0.23183776999580308</v>
      </c>
      <c r="M857" s="23">
        <f>IF(G857="Mix",'Growth Factors'!$P$12,(IF(G857="Oil",'Growth Factors'!$G$12,'Growth Factors'!$M$12)))</f>
        <v>2.7241294693957304E-2</v>
      </c>
      <c r="N857" s="24" t="str">
        <f>VLOOKUP(A857,'Part 50 Counties'!$A$2:$B$34,2)</f>
        <v>Yes</v>
      </c>
      <c r="O857" s="25">
        <f>(IF(N857="No",0,(IF(D857="CO2",0,(VLOOKUP(F857,'Rule Reductions'!$C$2:$E$75,2,FALSE))))))</f>
        <v>0</v>
      </c>
      <c r="P857" s="25">
        <f>(IF(N857="No",0,(IF(D857="CO2",0,(VLOOKUP(F857,'Rule Reductions'!$C$2:$E$75,3,FALSE))))))</f>
        <v>0</v>
      </c>
      <c r="Q857" s="22">
        <f t="shared" si="78"/>
        <v>0</v>
      </c>
      <c r="R857" s="22">
        <f t="shared" si="79"/>
        <v>0</v>
      </c>
      <c r="S857" s="22">
        <f t="shared" si="80"/>
        <v>0</v>
      </c>
      <c r="T857" s="22">
        <f t="shared" si="81"/>
        <v>0</v>
      </c>
      <c r="U857" s="22">
        <f t="shared" si="82"/>
        <v>0</v>
      </c>
      <c r="V857" s="22">
        <f t="shared" si="83"/>
        <v>0</v>
      </c>
    </row>
    <row r="858" spans="1:22" x14ac:dyDescent="0.25">
      <c r="A858" s="1" t="s">
        <v>68</v>
      </c>
      <c r="B858" s="1" t="s">
        <v>35</v>
      </c>
      <c r="C858" s="1" t="s">
        <v>13</v>
      </c>
      <c r="D858" s="1" t="s">
        <v>23</v>
      </c>
      <c r="E858" s="3">
        <v>0</v>
      </c>
      <c r="F858" s="1" t="s">
        <v>13</v>
      </c>
      <c r="G858" s="1" t="s">
        <v>101</v>
      </c>
      <c r="H858" s="13">
        <f>IF(G858="Mix",'Growth Factors'!$N$7,(IF(G858="Oil",'Growth Factors'!$E$7,'Growth Factors'!$K$7)))</f>
        <v>8.9570562775409979E-2</v>
      </c>
      <c r="I858" s="23">
        <f>IF(G858="Mix",'Growth Factors'!$O$7,(IF(G858="Oil",'Growth Factors'!$F$7,'Growth Factors'!$L$7)))</f>
        <v>0.14741463403243865</v>
      </c>
      <c r="J858" s="23">
        <f>IF(G858="Mix",'Growth Factors'!$P$7,(IF(G858="Oil",'Growth Factors'!$G$7,'Growth Factors'!$M$7)))</f>
        <v>-9.7846340250338504E-3</v>
      </c>
      <c r="K858" s="23">
        <f>IF(G858="Mix",'Growth Factors'!$N$12,(IF(G858="Oil",'Growth Factors'!$E$12,'Growth Factors'!$K$12)))</f>
        <v>0.12354040091572198</v>
      </c>
      <c r="L858" s="23">
        <f>IF(G858="Mix",'Growth Factors'!$O$12,(IF(G858="Oil",'Growth Factors'!$F$12,'Growth Factors'!$L$12)))</f>
        <v>0.23183776999580308</v>
      </c>
      <c r="M858" s="23">
        <f>IF(G858="Mix",'Growth Factors'!$P$12,(IF(G858="Oil",'Growth Factors'!$G$12,'Growth Factors'!$M$12)))</f>
        <v>2.7241294693957304E-2</v>
      </c>
      <c r="N858" s="24" t="str">
        <f>VLOOKUP(A858,'Part 50 Counties'!$A$2:$B$34,2)</f>
        <v>Yes</v>
      </c>
      <c r="O858" s="25">
        <f>(IF(N858="No",0,(IF(D858="CO2",0,(VLOOKUP(F858,'Rule Reductions'!$C$2:$E$75,2,FALSE))))))</f>
        <v>0.8</v>
      </c>
      <c r="P858" s="25">
        <f>(IF(N858="No",0,(IF(D858="CO2",0,(VLOOKUP(F858,'Rule Reductions'!$C$2:$E$75,3,FALSE))))))</f>
        <v>0.90578983189522233</v>
      </c>
      <c r="Q858" s="4">
        <f t="shared" si="78"/>
        <v>0</v>
      </c>
      <c r="R858" s="22">
        <f t="shared" si="79"/>
        <v>0</v>
      </c>
      <c r="S858" s="22">
        <f t="shared" si="80"/>
        <v>0</v>
      </c>
      <c r="T858" s="4">
        <f t="shared" si="81"/>
        <v>0</v>
      </c>
      <c r="U858" s="22">
        <f t="shared" si="82"/>
        <v>0</v>
      </c>
      <c r="V858" s="22">
        <f t="shared" si="83"/>
        <v>0</v>
      </c>
    </row>
    <row r="859" spans="1:22" x14ac:dyDescent="0.25">
      <c r="A859" s="1" t="s">
        <v>68</v>
      </c>
      <c r="B859" s="1" t="s">
        <v>35</v>
      </c>
      <c r="C859" s="1" t="s">
        <v>13</v>
      </c>
      <c r="D859" s="1" t="s">
        <v>24</v>
      </c>
      <c r="E859" s="3">
        <v>0</v>
      </c>
      <c r="F859" s="1" t="s">
        <v>13</v>
      </c>
      <c r="G859" s="1" t="s">
        <v>101</v>
      </c>
      <c r="H859" s="13">
        <f>IF(G859="Mix",'Growth Factors'!$N$7,(IF(G859="Oil",'Growth Factors'!$E$7,'Growth Factors'!$K$7)))</f>
        <v>8.9570562775409979E-2</v>
      </c>
      <c r="I859" s="23">
        <f>IF(G859="Mix",'Growth Factors'!$O$7,(IF(G859="Oil",'Growth Factors'!$F$7,'Growth Factors'!$L$7)))</f>
        <v>0.14741463403243865</v>
      </c>
      <c r="J859" s="23">
        <f>IF(G859="Mix",'Growth Factors'!$P$7,(IF(G859="Oil",'Growth Factors'!$G$7,'Growth Factors'!$M$7)))</f>
        <v>-9.7846340250338504E-3</v>
      </c>
      <c r="K859" s="23">
        <f>IF(G859="Mix",'Growth Factors'!$N$12,(IF(G859="Oil",'Growth Factors'!$E$12,'Growth Factors'!$K$12)))</f>
        <v>0.12354040091572198</v>
      </c>
      <c r="L859" s="23">
        <f>IF(G859="Mix",'Growth Factors'!$O$12,(IF(G859="Oil",'Growth Factors'!$F$12,'Growth Factors'!$L$12)))</f>
        <v>0.23183776999580308</v>
      </c>
      <c r="M859" s="23">
        <f>IF(G859="Mix",'Growth Factors'!$P$12,(IF(G859="Oil",'Growth Factors'!$G$12,'Growth Factors'!$M$12)))</f>
        <v>2.7241294693957304E-2</v>
      </c>
      <c r="N859" s="24" t="str">
        <f>VLOOKUP(A859,'Part 50 Counties'!$A$2:$B$34,2)</f>
        <v>Yes</v>
      </c>
      <c r="O859" s="25">
        <v>0.95</v>
      </c>
      <c r="P859" s="25">
        <v>0.95</v>
      </c>
      <c r="Q859" s="22">
        <f t="shared" si="78"/>
        <v>0</v>
      </c>
      <c r="R859" s="22">
        <f t="shared" si="79"/>
        <v>0</v>
      </c>
      <c r="S859" s="22">
        <f t="shared" si="80"/>
        <v>0</v>
      </c>
      <c r="T859" s="22">
        <f t="shared" si="81"/>
        <v>0</v>
      </c>
      <c r="U859" s="22">
        <f t="shared" si="82"/>
        <v>0</v>
      </c>
      <c r="V859" s="22">
        <f t="shared" si="83"/>
        <v>0</v>
      </c>
    </row>
    <row r="860" spans="1:22" x14ac:dyDescent="0.25">
      <c r="A860" s="1" t="s">
        <v>40</v>
      </c>
      <c r="B860" s="1" t="s">
        <v>34</v>
      </c>
      <c r="C860" s="1" t="s">
        <v>13</v>
      </c>
      <c r="D860" s="1" t="s">
        <v>23</v>
      </c>
      <c r="E860" s="2">
        <v>41.6</v>
      </c>
      <c r="F860" s="1" t="s">
        <v>13</v>
      </c>
      <c r="G860" s="1" t="s">
        <v>101</v>
      </c>
      <c r="H860" s="13">
        <f>IF(G860="Mix",'Growth Factors'!$N$7,(IF(G860="Oil",'Growth Factors'!$E$7,'Growth Factors'!$K$7)))</f>
        <v>8.9570562775409979E-2</v>
      </c>
      <c r="I860" s="23">
        <f>IF(G860="Mix",'Growth Factors'!$O$7,(IF(G860="Oil",'Growth Factors'!$F$7,'Growth Factors'!$L$7)))</f>
        <v>0.14741463403243865</v>
      </c>
      <c r="J860" s="23">
        <f>IF(G860="Mix",'Growth Factors'!$P$7,(IF(G860="Oil",'Growth Factors'!$G$7,'Growth Factors'!$M$7)))</f>
        <v>-9.7846340250338504E-3</v>
      </c>
      <c r="K860" s="23">
        <f>IF(G860="Mix",'Growth Factors'!$N$12,(IF(G860="Oil",'Growth Factors'!$E$12,'Growth Factors'!$K$12)))</f>
        <v>0.12354040091572198</v>
      </c>
      <c r="L860" s="23">
        <f>IF(G860="Mix",'Growth Factors'!$O$12,(IF(G860="Oil",'Growth Factors'!$F$12,'Growth Factors'!$L$12)))</f>
        <v>0.23183776999580308</v>
      </c>
      <c r="M860" s="23">
        <f>IF(G860="Mix",'Growth Factors'!$P$12,(IF(G860="Oil",'Growth Factors'!$G$12,'Growth Factors'!$M$12)))</f>
        <v>2.7241294693957304E-2</v>
      </c>
      <c r="N860" s="24" t="str">
        <f>VLOOKUP(A860,'Part 50 Counties'!$A$2:$B$34,2)</f>
        <v>Yes</v>
      </c>
      <c r="O860" s="25">
        <f>(IF(N860="No",0,(IF(D860="CO2",0,(VLOOKUP(F860,'Rule Reductions'!$C$2:$E$75,2,FALSE))))))</f>
        <v>0.8</v>
      </c>
      <c r="P860" s="25">
        <f>(IF(N860="No",0,(IF(D860="CO2",0,(VLOOKUP(F860,'Rule Reductions'!$C$2:$E$75,3,FALSE))))))</f>
        <v>0.90578983189522233</v>
      </c>
      <c r="Q860" s="4">
        <f t="shared" si="78"/>
        <v>9.0652270822914094</v>
      </c>
      <c r="R860" s="22">
        <f t="shared" si="79"/>
        <v>9.5464897551498886</v>
      </c>
      <c r="S860" s="22">
        <f t="shared" si="80"/>
        <v>8.238591844911717</v>
      </c>
      <c r="T860" s="4">
        <f t="shared" si="81"/>
        <v>4.4033154897796258</v>
      </c>
      <c r="U860" s="22">
        <f t="shared" si="82"/>
        <v>4.8277483649873538</v>
      </c>
      <c r="V860" s="22">
        <f t="shared" si="83"/>
        <v>4.0259055223831464</v>
      </c>
    </row>
    <row r="861" spans="1:22" x14ac:dyDescent="0.25">
      <c r="A861" s="1" t="s">
        <v>40</v>
      </c>
      <c r="B861" s="1" t="s">
        <v>34</v>
      </c>
      <c r="C861" s="1" t="s">
        <v>13</v>
      </c>
      <c r="D861" s="1" t="s">
        <v>24</v>
      </c>
      <c r="E861" s="6">
        <v>5.2</v>
      </c>
      <c r="F861" s="1" t="s">
        <v>13</v>
      </c>
      <c r="G861" s="1" t="s">
        <v>101</v>
      </c>
      <c r="H861" s="13">
        <f>IF(G861="Mix",'Growth Factors'!$N$7,(IF(G861="Oil",'Growth Factors'!$E$7,'Growth Factors'!$K$7)))</f>
        <v>8.9570562775409979E-2</v>
      </c>
      <c r="I861" s="23">
        <f>IF(G861="Mix",'Growth Factors'!$O$7,(IF(G861="Oil",'Growth Factors'!$F$7,'Growth Factors'!$L$7)))</f>
        <v>0.14741463403243865</v>
      </c>
      <c r="J861" s="23">
        <f>IF(G861="Mix",'Growth Factors'!$P$7,(IF(G861="Oil",'Growth Factors'!$G$7,'Growth Factors'!$M$7)))</f>
        <v>-9.7846340250338504E-3</v>
      </c>
      <c r="K861" s="23">
        <f>IF(G861="Mix",'Growth Factors'!$N$12,(IF(G861="Oil",'Growth Factors'!$E$12,'Growth Factors'!$K$12)))</f>
        <v>0.12354040091572198</v>
      </c>
      <c r="L861" s="23">
        <f>IF(G861="Mix",'Growth Factors'!$O$12,(IF(G861="Oil",'Growth Factors'!$F$12,'Growth Factors'!$L$12)))</f>
        <v>0.23183776999580308</v>
      </c>
      <c r="M861" s="23">
        <f>IF(G861="Mix",'Growth Factors'!$P$12,(IF(G861="Oil",'Growth Factors'!$G$12,'Growth Factors'!$M$12)))</f>
        <v>2.7241294693957304E-2</v>
      </c>
      <c r="N861" s="24" t="str">
        <f>VLOOKUP(A861,'Part 50 Counties'!$A$2:$B$34,2)</f>
        <v>Yes</v>
      </c>
      <c r="O861" s="25">
        <f>(IF(N861="No",0,(IF(D861="CO2",0,(VLOOKUP(F861,'Rule Reductions'!$C$2:$E$75,2,FALSE))))))</f>
        <v>0</v>
      </c>
      <c r="P861" s="25">
        <f>(IF(N861="No",0,(IF(D861="CO2",0,(VLOOKUP(F861,'Rule Reductions'!$C$2:$E$75,3,FALSE))))))</f>
        <v>0</v>
      </c>
      <c r="Q861" s="22">
        <f t="shared" si="78"/>
        <v>5.6657669264321324</v>
      </c>
      <c r="R861" s="22">
        <f t="shared" si="79"/>
        <v>5.9665560969686817</v>
      </c>
      <c r="S861" s="22">
        <f t="shared" si="80"/>
        <v>5.149119903069824</v>
      </c>
      <c r="T861" s="22">
        <f t="shared" si="81"/>
        <v>5.8424100847617542</v>
      </c>
      <c r="U861" s="22">
        <f t="shared" si="82"/>
        <v>6.4055564039781769</v>
      </c>
      <c r="V861" s="22">
        <f t="shared" si="83"/>
        <v>5.3416547324085784</v>
      </c>
    </row>
    <row r="862" spans="1:22" x14ac:dyDescent="0.25">
      <c r="A862" s="1" t="s">
        <v>40</v>
      </c>
      <c r="B862" s="1" t="s">
        <v>35</v>
      </c>
      <c r="C862" s="1" t="s">
        <v>13</v>
      </c>
      <c r="D862" s="1" t="s">
        <v>23</v>
      </c>
      <c r="E862" s="2">
        <v>24.708734177215199</v>
      </c>
      <c r="F862" s="1" t="s">
        <v>13</v>
      </c>
      <c r="G862" s="1" t="s">
        <v>101</v>
      </c>
      <c r="H862" s="13">
        <f>IF(G862="Mix",'Growth Factors'!$N$7,(IF(G862="Oil",'Growth Factors'!$E$7,'Growth Factors'!$K$7)))</f>
        <v>8.9570562775409979E-2</v>
      </c>
      <c r="I862" s="23">
        <f>IF(G862="Mix",'Growth Factors'!$O$7,(IF(G862="Oil",'Growth Factors'!$F$7,'Growth Factors'!$L$7)))</f>
        <v>0.14741463403243865</v>
      </c>
      <c r="J862" s="23">
        <f>IF(G862="Mix",'Growth Factors'!$P$7,(IF(G862="Oil",'Growth Factors'!$G$7,'Growth Factors'!$M$7)))</f>
        <v>-9.7846340250338504E-3</v>
      </c>
      <c r="K862" s="23">
        <f>IF(G862="Mix",'Growth Factors'!$N$12,(IF(G862="Oil",'Growth Factors'!$E$12,'Growth Factors'!$K$12)))</f>
        <v>0.12354040091572198</v>
      </c>
      <c r="L862" s="23">
        <f>IF(G862="Mix",'Growth Factors'!$O$12,(IF(G862="Oil",'Growth Factors'!$F$12,'Growth Factors'!$L$12)))</f>
        <v>0.23183776999580308</v>
      </c>
      <c r="M862" s="23">
        <f>IF(G862="Mix",'Growth Factors'!$P$12,(IF(G862="Oil",'Growth Factors'!$G$12,'Growth Factors'!$M$12)))</f>
        <v>2.7241294693957304E-2</v>
      </c>
      <c r="N862" s="24" t="str">
        <f>VLOOKUP(A862,'Part 50 Counties'!$A$2:$B$34,2)</f>
        <v>Yes</v>
      </c>
      <c r="O862" s="25">
        <f>(IF(N862="No",0,(IF(D862="CO2",0,(VLOOKUP(F862,'Rule Reductions'!$C$2:$E$75,2,FALSE))))))</f>
        <v>0.8</v>
      </c>
      <c r="P862" s="25">
        <f>(IF(N862="No",0,(IF(D862="CO2",0,(VLOOKUP(F862,'Rule Reductions'!$C$2:$E$75,3,FALSE))))))</f>
        <v>0.90578983189522233</v>
      </c>
      <c r="Q862" s="4">
        <f t="shared" si="78"/>
        <v>5.3843818805872727</v>
      </c>
      <c r="R862" s="22">
        <f t="shared" si="79"/>
        <v>5.6702326366708364</v>
      </c>
      <c r="S862" s="22">
        <f t="shared" si="80"/>
        <v>4.8933936512138594</v>
      </c>
      <c r="T862" s="4">
        <f t="shared" si="81"/>
        <v>2.6153930753696852</v>
      </c>
      <c r="U862" s="22">
        <f t="shared" si="82"/>
        <v>2.8674892073307165</v>
      </c>
      <c r="V862" s="22">
        <f t="shared" si="83"/>
        <v>2.3912266676718232</v>
      </c>
    </row>
    <row r="863" spans="1:22" x14ac:dyDescent="0.25">
      <c r="A863" s="1" t="s">
        <v>40</v>
      </c>
      <c r="B863" s="1" t="s">
        <v>35</v>
      </c>
      <c r="C863" s="1" t="s">
        <v>13</v>
      </c>
      <c r="D863" s="1" t="s">
        <v>24</v>
      </c>
      <c r="E863" s="4">
        <v>0.70759493670886098</v>
      </c>
      <c r="F863" s="1" t="s">
        <v>13</v>
      </c>
      <c r="G863" s="1" t="s">
        <v>101</v>
      </c>
      <c r="H863" s="13">
        <f>IF(G863="Mix",'Growth Factors'!$N$7,(IF(G863="Oil",'Growth Factors'!$E$7,'Growth Factors'!$K$7)))</f>
        <v>8.9570562775409979E-2</v>
      </c>
      <c r="I863" s="23">
        <f>IF(G863="Mix",'Growth Factors'!$O$7,(IF(G863="Oil",'Growth Factors'!$F$7,'Growth Factors'!$L$7)))</f>
        <v>0.14741463403243865</v>
      </c>
      <c r="J863" s="23">
        <f>IF(G863="Mix",'Growth Factors'!$P$7,(IF(G863="Oil",'Growth Factors'!$G$7,'Growth Factors'!$M$7)))</f>
        <v>-9.7846340250338504E-3</v>
      </c>
      <c r="K863" s="23">
        <f>IF(G863="Mix",'Growth Factors'!$N$12,(IF(G863="Oil",'Growth Factors'!$E$12,'Growth Factors'!$K$12)))</f>
        <v>0.12354040091572198</v>
      </c>
      <c r="L863" s="23">
        <f>IF(G863="Mix",'Growth Factors'!$O$12,(IF(G863="Oil",'Growth Factors'!$F$12,'Growth Factors'!$L$12)))</f>
        <v>0.23183776999580308</v>
      </c>
      <c r="M863" s="23">
        <f>IF(G863="Mix",'Growth Factors'!$P$12,(IF(G863="Oil",'Growth Factors'!$G$12,'Growth Factors'!$M$12)))</f>
        <v>2.7241294693957304E-2</v>
      </c>
      <c r="N863" s="24" t="str">
        <f>VLOOKUP(A863,'Part 50 Counties'!$A$2:$B$34,2)</f>
        <v>Yes</v>
      </c>
      <c r="O863" s="25">
        <f>(IF(N863="No",0,(IF(D863="CO2",0,(VLOOKUP(F863,'Rule Reductions'!$C$2:$E$75,2,FALSE))))))</f>
        <v>0</v>
      </c>
      <c r="P863" s="25">
        <f>(IF(N863="No",0,(IF(D863="CO2",0,(VLOOKUP(F863,'Rule Reductions'!$C$2:$E$75,3,FALSE))))))</f>
        <v>0</v>
      </c>
      <c r="Q863" s="22">
        <f t="shared" si="78"/>
        <v>0.77097461340690421</v>
      </c>
      <c r="R863" s="22">
        <f t="shared" si="79"/>
        <v>0.81190478534700439</v>
      </c>
      <c r="S863" s="22">
        <f t="shared" si="80"/>
        <v>0.70067137921519784</v>
      </c>
      <c r="T863" s="22">
        <f t="shared" si="81"/>
        <v>0.79501149887580858</v>
      </c>
      <c r="U863" s="22">
        <f t="shared" si="82"/>
        <v>0.87164216889576485</v>
      </c>
      <c r="V863" s="22">
        <f t="shared" si="83"/>
        <v>0.72687073890369913</v>
      </c>
    </row>
    <row r="864" spans="1:22" x14ac:dyDescent="0.25">
      <c r="A864" s="1" t="s">
        <v>40</v>
      </c>
      <c r="B864" s="1" t="s">
        <v>83</v>
      </c>
      <c r="C864" s="1" t="s">
        <v>13</v>
      </c>
      <c r="D864" s="1" t="s">
        <v>23</v>
      </c>
      <c r="E864" s="2">
        <v>50</v>
      </c>
      <c r="F864" s="1" t="s">
        <v>13</v>
      </c>
      <c r="G864" s="1" t="s">
        <v>101</v>
      </c>
      <c r="H864" s="13">
        <f>IF(G864="Mix",'Growth Factors'!$N$7,(IF(G864="Oil",'Growth Factors'!$E$7,'Growth Factors'!$K$7)))</f>
        <v>8.9570562775409979E-2</v>
      </c>
      <c r="I864" s="23">
        <f>IF(G864="Mix",'Growth Factors'!$O$7,(IF(G864="Oil",'Growth Factors'!$F$7,'Growth Factors'!$L$7)))</f>
        <v>0.14741463403243865</v>
      </c>
      <c r="J864" s="23">
        <f>IF(G864="Mix",'Growth Factors'!$P$7,(IF(G864="Oil",'Growth Factors'!$G$7,'Growth Factors'!$M$7)))</f>
        <v>-9.7846340250338504E-3</v>
      </c>
      <c r="K864" s="23">
        <f>IF(G864="Mix",'Growth Factors'!$N$12,(IF(G864="Oil",'Growth Factors'!$E$12,'Growth Factors'!$K$12)))</f>
        <v>0.12354040091572198</v>
      </c>
      <c r="L864" s="23">
        <f>IF(G864="Mix",'Growth Factors'!$O$12,(IF(G864="Oil",'Growth Factors'!$F$12,'Growth Factors'!$L$12)))</f>
        <v>0.23183776999580308</v>
      </c>
      <c r="M864" s="23">
        <f>IF(G864="Mix",'Growth Factors'!$P$12,(IF(G864="Oil",'Growth Factors'!$G$12,'Growth Factors'!$M$12)))</f>
        <v>2.7241294693957304E-2</v>
      </c>
      <c r="N864" s="24" t="str">
        <f>VLOOKUP(A864,'Part 50 Counties'!$A$2:$B$34,2)</f>
        <v>Yes</v>
      </c>
      <c r="O864" s="25">
        <f>(IF(N864="No",0,(IF(D864="CO2",0,(VLOOKUP(F864,'Rule Reductions'!$C$2:$E$75,2,FALSE))))))</f>
        <v>0.8</v>
      </c>
      <c r="P864" s="25">
        <f>(IF(N864="No",0,(IF(D864="CO2",0,(VLOOKUP(F864,'Rule Reductions'!$C$2:$E$75,3,FALSE))))))</f>
        <v>0.90578983189522233</v>
      </c>
      <c r="Q864" s="4">
        <f t="shared" si="78"/>
        <v>10.895705627754097</v>
      </c>
      <c r="R864" s="22">
        <f t="shared" si="79"/>
        <v>11.474146340324385</v>
      </c>
      <c r="S864" s="22">
        <f t="shared" si="80"/>
        <v>9.9021536597496596</v>
      </c>
      <c r="T864" s="4">
        <f t="shared" si="81"/>
        <v>5.2924465021389731</v>
      </c>
      <c r="U864" s="22">
        <f t="shared" si="82"/>
        <v>5.8025821694559534</v>
      </c>
      <c r="V864" s="22">
        <f t="shared" si="83"/>
        <v>4.8388287528643588</v>
      </c>
    </row>
    <row r="865" spans="1:22" x14ac:dyDescent="0.25">
      <c r="A865" s="1" t="s">
        <v>40</v>
      </c>
      <c r="B865" s="1" t="s">
        <v>83</v>
      </c>
      <c r="C865" s="1" t="s">
        <v>13</v>
      </c>
      <c r="D865" s="1" t="s">
        <v>24</v>
      </c>
      <c r="E865" s="6">
        <v>1.7</v>
      </c>
      <c r="F865" s="1" t="s">
        <v>13</v>
      </c>
      <c r="G865" s="1" t="s">
        <v>101</v>
      </c>
      <c r="H865" s="13">
        <f>IF(G865="Mix",'Growth Factors'!$N$7,(IF(G865="Oil",'Growth Factors'!$E$7,'Growth Factors'!$K$7)))</f>
        <v>8.9570562775409979E-2</v>
      </c>
      <c r="I865" s="23">
        <f>IF(G865="Mix",'Growth Factors'!$O$7,(IF(G865="Oil",'Growth Factors'!$F$7,'Growth Factors'!$L$7)))</f>
        <v>0.14741463403243865</v>
      </c>
      <c r="J865" s="23">
        <f>IF(G865="Mix",'Growth Factors'!$P$7,(IF(G865="Oil",'Growth Factors'!$G$7,'Growth Factors'!$M$7)))</f>
        <v>-9.7846340250338504E-3</v>
      </c>
      <c r="K865" s="23">
        <f>IF(G865="Mix",'Growth Factors'!$N$12,(IF(G865="Oil",'Growth Factors'!$E$12,'Growth Factors'!$K$12)))</f>
        <v>0.12354040091572198</v>
      </c>
      <c r="L865" s="23">
        <f>IF(G865="Mix",'Growth Factors'!$O$12,(IF(G865="Oil",'Growth Factors'!$F$12,'Growth Factors'!$L$12)))</f>
        <v>0.23183776999580308</v>
      </c>
      <c r="M865" s="23">
        <f>IF(G865="Mix",'Growth Factors'!$P$12,(IF(G865="Oil",'Growth Factors'!$G$12,'Growth Factors'!$M$12)))</f>
        <v>2.7241294693957304E-2</v>
      </c>
      <c r="N865" s="24" t="str">
        <f>VLOOKUP(A865,'Part 50 Counties'!$A$2:$B$34,2)</f>
        <v>Yes</v>
      </c>
      <c r="O865" s="25">
        <f>(IF(N865="No",0,(IF(D865="CO2",0,(VLOOKUP(F865,'Rule Reductions'!$C$2:$E$75,2,FALSE))))))</f>
        <v>0</v>
      </c>
      <c r="P865" s="25">
        <f>(IF(N865="No",0,(IF(D865="CO2",0,(VLOOKUP(F865,'Rule Reductions'!$C$2:$E$75,3,FALSE))))))</f>
        <v>0</v>
      </c>
      <c r="Q865" s="22">
        <f t="shared" si="78"/>
        <v>1.8522699567181968</v>
      </c>
      <c r="R865" s="22">
        <f t="shared" si="79"/>
        <v>1.9506048778551457</v>
      </c>
      <c r="S865" s="22">
        <f t="shared" si="80"/>
        <v>1.6833661221574425</v>
      </c>
      <c r="T865" s="22">
        <f t="shared" si="81"/>
        <v>1.9100186815567273</v>
      </c>
      <c r="U865" s="22">
        <f t="shared" si="82"/>
        <v>2.0941242089928656</v>
      </c>
      <c r="V865" s="22">
        <f t="shared" si="83"/>
        <v>1.7463102009797273</v>
      </c>
    </row>
    <row r="866" spans="1:22" x14ac:dyDescent="0.25">
      <c r="A866" s="1" t="s">
        <v>61</v>
      </c>
      <c r="B866" s="1" t="s">
        <v>35</v>
      </c>
      <c r="C866" s="1" t="s">
        <v>13</v>
      </c>
      <c r="D866" s="1" t="s">
        <v>23</v>
      </c>
      <c r="E866" s="3">
        <v>0</v>
      </c>
      <c r="F866" s="1" t="s">
        <v>13</v>
      </c>
      <c r="G866" s="1" t="s">
        <v>101</v>
      </c>
      <c r="H866" s="13">
        <f>IF(G866="Mix",'Growth Factors'!$N$7,(IF(G866="Oil",'Growth Factors'!$E$7,'Growth Factors'!$K$7)))</f>
        <v>8.9570562775409979E-2</v>
      </c>
      <c r="I866" s="23">
        <f>IF(G866="Mix",'Growth Factors'!$O$7,(IF(G866="Oil",'Growth Factors'!$F$7,'Growth Factors'!$L$7)))</f>
        <v>0.14741463403243865</v>
      </c>
      <c r="J866" s="23">
        <f>IF(G866="Mix",'Growth Factors'!$P$7,(IF(G866="Oil",'Growth Factors'!$G$7,'Growth Factors'!$M$7)))</f>
        <v>-9.7846340250338504E-3</v>
      </c>
      <c r="K866" s="23">
        <f>IF(G866="Mix",'Growth Factors'!$N$12,(IF(G866="Oil",'Growth Factors'!$E$12,'Growth Factors'!$K$12)))</f>
        <v>0.12354040091572198</v>
      </c>
      <c r="L866" s="23">
        <f>IF(G866="Mix",'Growth Factors'!$O$12,(IF(G866="Oil",'Growth Factors'!$F$12,'Growth Factors'!$L$12)))</f>
        <v>0.23183776999580308</v>
      </c>
      <c r="M866" s="23">
        <f>IF(G866="Mix",'Growth Factors'!$P$12,(IF(G866="Oil",'Growth Factors'!$G$12,'Growth Factors'!$M$12)))</f>
        <v>2.7241294693957304E-2</v>
      </c>
      <c r="N866" s="24" t="str">
        <f>VLOOKUP(A866,'Part 50 Counties'!$A$2:$B$34,2)</f>
        <v>No</v>
      </c>
      <c r="O866" s="25">
        <f>(IF(N866="No",0,(IF(D866="CO2",0,(VLOOKUP(F866,'Rule Reductions'!$C$2:$E$75,2,FALSE))))))</f>
        <v>0</v>
      </c>
      <c r="P866" s="25">
        <f>(IF(N866="No",0,(IF(D866="CO2",0,(VLOOKUP(F866,'Rule Reductions'!$C$2:$E$75,3,FALSE))))))</f>
        <v>0</v>
      </c>
      <c r="Q866" s="4">
        <f t="shared" si="78"/>
        <v>0</v>
      </c>
      <c r="R866" s="22">
        <f t="shared" si="79"/>
        <v>0</v>
      </c>
      <c r="S866" s="22">
        <f t="shared" si="80"/>
        <v>0</v>
      </c>
      <c r="T866" s="4">
        <f t="shared" si="81"/>
        <v>0</v>
      </c>
      <c r="U866" s="22">
        <f t="shared" si="82"/>
        <v>0</v>
      </c>
      <c r="V866" s="22">
        <f t="shared" si="83"/>
        <v>0</v>
      </c>
    </row>
    <row r="867" spans="1:22" x14ac:dyDescent="0.25">
      <c r="A867" s="1" t="s">
        <v>61</v>
      </c>
      <c r="B867" s="1" t="s">
        <v>35</v>
      </c>
      <c r="C867" s="1" t="s">
        <v>13</v>
      </c>
      <c r="D867" s="1" t="s">
        <v>24</v>
      </c>
      <c r="E867" s="3">
        <v>0</v>
      </c>
      <c r="F867" s="1" t="s">
        <v>13</v>
      </c>
      <c r="G867" s="1" t="s">
        <v>101</v>
      </c>
      <c r="H867" s="13">
        <f>IF(G867="Mix",'Growth Factors'!$N$7,(IF(G867="Oil",'Growth Factors'!$E$7,'Growth Factors'!$K$7)))</f>
        <v>8.9570562775409979E-2</v>
      </c>
      <c r="I867" s="23">
        <f>IF(G867="Mix",'Growth Factors'!$O$7,(IF(G867="Oil",'Growth Factors'!$F$7,'Growth Factors'!$L$7)))</f>
        <v>0.14741463403243865</v>
      </c>
      <c r="J867" s="23">
        <f>IF(G867="Mix",'Growth Factors'!$P$7,(IF(G867="Oil",'Growth Factors'!$G$7,'Growth Factors'!$M$7)))</f>
        <v>-9.7846340250338504E-3</v>
      </c>
      <c r="K867" s="23">
        <f>IF(G867="Mix",'Growth Factors'!$N$12,(IF(G867="Oil",'Growth Factors'!$E$12,'Growth Factors'!$K$12)))</f>
        <v>0.12354040091572198</v>
      </c>
      <c r="L867" s="23">
        <f>IF(G867="Mix",'Growth Factors'!$O$12,(IF(G867="Oil",'Growth Factors'!$F$12,'Growth Factors'!$L$12)))</f>
        <v>0.23183776999580308</v>
      </c>
      <c r="M867" s="23">
        <f>IF(G867="Mix",'Growth Factors'!$P$12,(IF(G867="Oil",'Growth Factors'!$G$12,'Growth Factors'!$M$12)))</f>
        <v>2.7241294693957304E-2</v>
      </c>
      <c r="N867" s="24" t="str">
        <f>VLOOKUP(A867,'Part 50 Counties'!$A$2:$B$34,2)</f>
        <v>No</v>
      </c>
      <c r="O867" s="25">
        <f>(IF(N867="No",0,(IF(D867="CO2",0,(VLOOKUP(F867,'Rule Reductions'!$C$2:$E$75,2,FALSE))))))</f>
        <v>0</v>
      </c>
      <c r="P867" s="25">
        <f>(IF(N867="No",0,(IF(D867="CO2",0,(VLOOKUP(F867,'Rule Reductions'!$C$2:$E$75,3,FALSE))))))</f>
        <v>0</v>
      </c>
      <c r="Q867" s="22">
        <f t="shared" si="78"/>
        <v>0</v>
      </c>
      <c r="R867" s="22">
        <f t="shared" si="79"/>
        <v>0</v>
      </c>
      <c r="S867" s="22">
        <f t="shared" si="80"/>
        <v>0</v>
      </c>
      <c r="T867" s="22">
        <f t="shared" si="81"/>
        <v>0</v>
      </c>
      <c r="U867" s="22">
        <f t="shared" si="82"/>
        <v>0</v>
      </c>
      <c r="V867" s="22">
        <f t="shared" si="83"/>
        <v>0</v>
      </c>
    </row>
    <row r="868" spans="1:22" x14ac:dyDescent="0.25">
      <c r="A868" s="1" t="s">
        <v>41</v>
      </c>
      <c r="B868" s="1" t="s">
        <v>34</v>
      </c>
      <c r="C868" s="1" t="s">
        <v>13</v>
      </c>
      <c r="D868" s="1" t="s">
        <v>23</v>
      </c>
      <c r="E868" s="2">
        <v>41.6</v>
      </c>
      <c r="F868" s="1" t="s">
        <v>13</v>
      </c>
      <c r="G868" s="1" t="s">
        <v>101</v>
      </c>
      <c r="H868" s="13">
        <f>IF(G868="Mix",'Growth Factors'!$N$7,(IF(G868="Oil",'Growth Factors'!$E$7,'Growth Factors'!$K$7)))</f>
        <v>8.9570562775409979E-2</v>
      </c>
      <c r="I868" s="23">
        <f>IF(G868="Mix",'Growth Factors'!$O$7,(IF(G868="Oil",'Growth Factors'!$F$7,'Growth Factors'!$L$7)))</f>
        <v>0.14741463403243865</v>
      </c>
      <c r="J868" s="23">
        <f>IF(G868="Mix",'Growth Factors'!$P$7,(IF(G868="Oil",'Growth Factors'!$G$7,'Growth Factors'!$M$7)))</f>
        <v>-9.7846340250338504E-3</v>
      </c>
      <c r="K868" s="23">
        <f>IF(G868="Mix",'Growth Factors'!$N$12,(IF(G868="Oil",'Growth Factors'!$E$12,'Growth Factors'!$K$12)))</f>
        <v>0.12354040091572198</v>
      </c>
      <c r="L868" s="23">
        <f>IF(G868="Mix",'Growth Factors'!$O$12,(IF(G868="Oil",'Growth Factors'!$F$12,'Growth Factors'!$L$12)))</f>
        <v>0.23183776999580308</v>
      </c>
      <c r="M868" s="23">
        <f>IF(G868="Mix",'Growth Factors'!$P$12,(IF(G868="Oil",'Growth Factors'!$G$12,'Growth Factors'!$M$12)))</f>
        <v>2.7241294693957304E-2</v>
      </c>
      <c r="N868" s="24" t="str">
        <f>VLOOKUP(A868,'Part 50 Counties'!$A$2:$B$34,2)</f>
        <v>Yes</v>
      </c>
      <c r="O868" s="25">
        <f>(IF(N868="No",0,(IF(D868="CO2",0,(VLOOKUP(F868,'Rule Reductions'!$C$2:$E$75,2,FALSE))))))</f>
        <v>0.8</v>
      </c>
      <c r="P868" s="25">
        <f>(IF(N868="No",0,(IF(D868="CO2",0,(VLOOKUP(F868,'Rule Reductions'!$C$2:$E$75,3,FALSE))))))</f>
        <v>0.90578983189522233</v>
      </c>
      <c r="Q868" s="4">
        <f t="shared" si="78"/>
        <v>9.0652270822914094</v>
      </c>
      <c r="R868" s="22">
        <f t="shared" si="79"/>
        <v>9.5464897551498886</v>
      </c>
      <c r="S868" s="22">
        <f t="shared" si="80"/>
        <v>8.238591844911717</v>
      </c>
      <c r="T868" s="4">
        <f t="shared" si="81"/>
        <v>4.4033154897796258</v>
      </c>
      <c r="U868" s="22">
        <f t="shared" si="82"/>
        <v>4.8277483649873538</v>
      </c>
      <c r="V868" s="22">
        <f t="shared" si="83"/>
        <v>4.0259055223831464</v>
      </c>
    </row>
    <row r="869" spans="1:22" x14ac:dyDescent="0.25">
      <c r="A869" s="1" t="s">
        <v>41</v>
      </c>
      <c r="B869" s="1" t="s">
        <v>34</v>
      </c>
      <c r="C869" s="1" t="s">
        <v>13</v>
      </c>
      <c r="D869" s="1" t="s">
        <v>24</v>
      </c>
      <c r="E869" s="6">
        <v>5.2</v>
      </c>
      <c r="F869" s="1" t="s">
        <v>13</v>
      </c>
      <c r="G869" s="1" t="s">
        <v>101</v>
      </c>
      <c r="H869" s="13">
        <f>IF(G869="Mix",'Growth Factors'!$N$7,(IF(G869="Oil",'Growth Factors'!$E$7,'Growth Factors'!$K$7)))</f>
        <v>8.9570562775409979E-2</v>
      </c>
      <c r="I869" s="23">
        <f>IF(G869="Mix",'Growth Factors'!$O$7,(IF(G869="Oil",'Growth Factors'!$F$7,'Growth Factors'!$L$7)))</f>
        <v>0.14741463403243865</v>
      </c>
      <c r="J869" s="23">
        <f>IF(G869="Mix",'Growth Factors'!$P$7,(IF(G869="Oil",'Growth Factors'!$G$7,'Growth Factors'!$M$7)))</f>
        <v>-9.7846340250338504E-3</v>
      </c>
      <c r="K869" s="23">
        <f>IF(G869="Mix",'Growth Factors'!$N$12,(IF(G869="Oil",'Growth Factors'!$E$12,'Growth Factors'!$K$12)))</f>
        <v>0.12354040091572198</v>
      </c>
      <c r="L869" s="23">
        <f>IF(G869="Mix",'Growth Factors'!$O$12,(IF(G869="Oil",'Growth Factors'!$F$12,'Growth Factors'!$L$12)))</f>
        <v>0.23183776999580308</v>
      </c>
      <c r="M869" s="23">
        <f>IF(G869="Mix",'Growth Factors'!$P$12,(IF(G869="Oil",'Growth Factors'!$G$12,'Growth Factors'!$M$12)))</f>
        <v>2.7241294693957304E-2</v>
      </c>
      <c r="N869" s="24" t="str">
        <f>VLOOKUP(A869,'Part 50 Counties'!$A$2:$B$34,2)</f>
        <v>Yes</v>
      </c>
      <c r="O869" s="25">
        <f>(IF(N869="No",0,(IF(D869="CO2",0,(VLOOKUP(F869,'Rule Reductions'!$C$2:$E$75,2,FALSE))))))</f>
        <v>0</v>
      </c>
      <c r="P869" s="25">
        <f>(IF(N869="No",0,(IF(D869="CO2",0,(VLOOKUP(F869,'Rule Reductions'!$C$2:$E$75,3,FALSE))))))</f>
        <v>0</v>
      </c>
      <c r="Q869" s="22">
        <f t="shared" si="78"/>
        <v>5.6657669264321324</v>
      </c>
      <c r="R869" s="22">
        <f t="shared" si="79"/>
        <v>5.9665560969686817</v>
      </c>
      <c r="S869" s="22">
        <f t="shared" si="80"/>
        <v>5.149119903069824</v>
      </c>
      <c r="T869" s="22">
        <f t="shared" si="81"/>
        <v>5.8424100847617542</v>
      </c>
      <c r="U869" s="22">
        <f t="shared" si="82"/>
        <v>6.4055564039781769</v>
      </c>
      <c r="V869" s="22">
        <f t="shared" si="83"/>
        <v>5.3416547324085784</v>
      </c>
    </row>
    <row r="870" spans="1:22" x14ac:dyDescent="0.25">
      <c r="A870" s="1" t="s">
        <v>41</v>
      </c>
      <c r="B870" s="1" t="s">
        <v>35</v>
      </c>
      <c r="C870" s="1" t="s">
        <v>13</v>
      </c>
      <c r="D870" s="1" t="s">
        <v>23</v>
      </c>
      <c r="E870" s="2">
        <v>33.611772151898698</v>
      </c>
      <c r="F870" s="1" t="s">
        <v>13</v>
      </c>
      <c r="G870" s="1" t="s">
        <v>101</v>
      </c>
      <c r="H870" s="13">
        <f>IF(G870="Mix",'Growth Factors'!$N$7,(IF(G870="Oil",'Growth Factors'!$E$7,'Growth Factors'!$K$7)))</f>
        <v>8.9570562775409979E-2</v>
      </c>
      <c r="I870" s="23">
        <f>IF(G870="Mix",'Growth Factors'!$O$7,(IF(G870="Oil",'Growth Factors'!$F$7,'Growth Factors'!$L$7)))</f>
        <v>0.14741463403243865</v>
      </c>
      <c r="J870" s="23">
        <f>IF(G870="Mix",'Growth Factors'!$P$7,(IF(G870="Oil",'Growth Factors'!$G$7,'Growth Factors'!$M$7)))</f>
        <v>-9.7846340250338504E-3</v>
      </c>
      <c r="K870" s="23">
        <f>IF(G870="Mix",'Growth Factors'!$N$12,(IF(G870="Oil",'Growth Factors'!$E$12,'Growth Factors'!$K$12)))</f>
        <v>0.12354040091572198</v>
      </c>
      <c r="L870" s="23">
        <f>IF(G870="Mix",'Growth Factors'!$O$12,(IF(G870="Oil",'Growth Factors'!$F$12,'Growth Factors'!$L$12)))</f>
        <v>0.23183776999580308</v>
      </c>
      <c r="M870" s="23">
        <f>IF(G870="Mix",'Growth Factors'!$P$12,(IF(G870="Oil",'Growth Factors'!$G$12,'Growth Factors'!$M$12)))</f>
        <v>2.7241294693957304E-2</v>
      </c>
      <c r="N870" s="24" t="str">
        <f>VLOOKUP(A870,'Part 50 Counties'!$A$2:$B$34,2)</f>
        <v>Yes</v>
      </c>
      <c r="O870" s="25">
        <f>(IF(N870="No",0,(IF(D870="CO2",0,(VLOOKUP(F870,'Rule Reductions'!$C$2:$E$75,2,FALSE))))))</f>
        <v>0.8</v>
      </c>
      <c r="P870" s="25">
        <f>(IF(N870="No",0,(IF(D870="CO2",0,(VLOOKUP(F870,'Rule Reductions'!$C$2:$E$75,3,FALSE))))))</f>
        <v>0.90578983189522233</v>
      </c>
      <c r="Q870" s="4">
        <f t="shared" si="78"/>
        <v>7.3244794998846219</v>
      </c>
      <c r="R870" s="22">
        <f t="shared" si="79"/>
        <v>7.7133278485705103</v>
      </c>
      <c r="S870" s="22">
        <f t="shared" si="80"/>
        <v>6.6565786524919073</v>
      </c>
      <c r="T870" s="4">
        <f t="shared" si="81"/>
        <v>3.5577701191201681</v>
      </c>
      <c r="U870" s="22">
        <f t="shared" si="82"/>
        <v>3.9007013954484711</v>
      </c>
      <c r="V870" s="22">
        <f t="shared" si="83"/>
        <v>3.2528321904666591</v>
      </c>
    </row>
    <row r="871" spans="1:22" x14ac:dyDescent="0.25">
      <c r="A871" s="1" t="s">
        <v>41</v>
      </c>
      <c r="B871" s="1" t="s">
        <v>35</v>
      </c>
      <c r="C871" s="1" t="s">
        <v>13</v>
      </c>
      <c r="D871" s="1" t="s">
        <v>24</v>
      </c>
      <c r="E871" s="4">
        <v>0.949367088607595</v>
      </c>
      <c r="F871" s="1" t="s">
        <v>13</v>
      </c>
      <c r="G871" s="1" t="s">
        <v>101</v>
      </c>
      <c r="H871" s="13">
        <f>IF(G871="Mix",'Growth Factors'!$N$7,(IF(G871="Oil",'Growth Factors'!$E$7,'Growth Factors'!$K$7)))</f>
        <v>8.9570562775409979E-2</v>
      </c>
      <c r="I871" s="23">
        <f>IF(G871="Mix",'Growth Factors'!$O$7,(IF(G871="Oil",'Growth Factors'!$F$7,'Growth Factors'!$L$7)))</f>
        <v>0.14741463403243865</v>
      </c>
      <c r="J871" s="23">
        <f>IF(G871="Mix",'Growth Factors'!$P$7,(IF(G871="Oil",'Growth Factors'!$G$7,'Growth Factors'!$M$7)))</f>
        <v>-9.7846340250338504E-3</v>
      </c>
      <c r="K871" s="23">
        <f>IF(G871="Mix",'Growth Factors'!$N$12,(IF(G871="Oil",'Growth Factors'!$E$12,'Growth Factors'!$K$12)))</f>
        <v>0.12354040091572198</v>
      </c>
      <c r="L871" s="23">
        <f>IF(G871="Mix",'Growth Factors'!$O$12,(IF(G871="Oil",'Growth Factors'!$F$12,'Growth Factors'!$L$12)))</f>
        <v>0.23183776999580308</v>
      </c>
      <c r="M871" s="23">
        <f>IF(G871="Mix",'Growth Factors'!$P$12,(IF(G871="Oil",'Growth Factors'!$G$12,'Growth Factors'!$M$12)))</f>
        <v>2.7241294693957304E-2</v>
      </c>
      <c r="N871" s="24" t="str">
        <f>VLOOKUP(A871,'Part 50 Counties'!$A$2:$B$34,2)</f>
        <v>Yes</v>
      </c>
      <c r="O871" s="25">
        <f>(IF(N871="No",0,(IF(D871="CO2",0,(VLOOKUP(F871,'Rule Reductions'!$C$2:$E$75,2,FALSE))))))</f>
        <v>0</v>
      </c>
      <c r="P871" s="25">
        <f>(IF(N871="No",0,(IF(D871="CO2",0,(VLOOKUP(F871,'Rule Reductions'!$C$2:$E$75,3,FALSE))))))</f>
        <v>0</v>
      </c>
      <c r="Q871" s="22">
        <f t="shared" si="78"/>
        <v>1.0344024330146298</v>
      </c>
      <c r="R871" s="22">
        <f t="shared" si="79"/>
        <v>1.0893176905371253</v>
      </c>
      <c r="S871" s="22">
        <f t="shared" si="80"/>
        <v>0.94007787909015783</v>
      </c>
      <c r="T871" s="22">
        <f t="shared" si="81"/>
        <v>1.066652279350369</v>
      </c>
      <c r="U871" s="22">
        <f t="shared" si="82"/>
        <v>1.169466237337788</v>
      </c>
      <c r="V871" s="22">
        <f t="shared" si="83"/>
        <v>0.97522907724109875</v>
      </c>
    </row>
    <row r="872" spans="1:22" x14ac:dyDescent="0.25">
      <c r="A872" s="1" t="s">
        <v>41</v>
      </c>
      <c r="B872" s="1" t="s">
        <v>83</v>
      </c>
      <c r="C872" s="1" t="s">
        <v>13</v>
      </c>
      <c r="D872" s="1" t="s">
        <v>23</v>
      </c>
      <c r="E872" s="2">
        <v>50</v>
      </c>
      <c r="F872" s="1" t="s">
        <v>13</v>
      </c>
      <c r="G872" s="1" t="s">
        <v>101</v>
      </c>
      <c r="H872" s="13">
        <f>IF(G872="Mix",'Growth Factors'!$N$7,(IF(G872="Oil",'Growth Factors'!$E$7,'Growth Factors'!$K$7)))</f>
        <v>8.9570562775409979E-2</v>
      </c>
      <c r="I872" s="23">
        <f>IF(G872="Mix",'Growth Factors'!$O$7,(IF(G872="Oil",'Growth Factors'!$F$7,'Growth Factors'!$L$7)))</f>
        <v>0.14741463403243865</v>
      </c>
      <c r="J872" s="23">
        <f>IF(G872="Mix",'Growth Factors'!$P$7,(IF(G872="Oil",'Growth Factors'!$G$7,'Growth Factors'!$M$7)))</f>
        <v>-9.7846340250338504E-3</v>
      </c>
      <c r="K872" s="23">
        <f>IF(G872="Mix",'Growth Factors'!$N$12,(IF(G872="Oil",'Growth Factors'!$E$12,'Growth Factors'!$K$12)))</f>
        <v>0.12354040091572198</v>
      </c>
      <c r="L872" s="23">
        <f>IF(G872="Mix",'Growth Factors'!$O$12,(IF(G872="Oil",'Growth Factors'!$F$12,'Growth Factors'!$L$12)))</f>
        <v>0.23183776999580308</v>
      </c>
      <c r="M872" s="23">
        <f>IF(G872="Mix",'Growth Factors'!$P$12,(IF(G872="Oil",'Growth Factors'!$G$12,'Growth Factors'!$M$12)))</f>
        <v>2.7241294693957304E-2</v>
      </c>
      <c r="N872" s="24" t="str">
        <f>VLOOKUP(A872,'Part 50 Counties'!$A$2:$B$34,2)</f>
        <v>Yes</v>
      </c>
      <c r="O872" s="25">
        <f>(IF(N872="No",0,(IF(D872="CO2",0,(VLOOKUP(F872,'Rule Reductions'!$C$2:$E$75,2,FALSE))))))</f>
        <v>0.8</v>
      </c>
      <c r="P872" s="25">
        <f>(IF(N872="No",0,(IF(D872="CO2",0,(VLOOKUP(F872,'Rule Reductions'!$C$2:$E$75,3,FALSE))))))</f>
        <v>0.90578983189522233</v>
      </c>
      <c r="Q872" s="4">
        <f t="shared" si="78"/>
        <v>10.895705627754097</v>
      </c>
      <c r="R872" s="22">
        <f t="shared" si="79"/>
        <v>11.474146340324385</v>
      </c>
      <c r="S872" s="22">
        <f t="shared" si="80"/>
        <v>9.9021536597496596</v>
      </c>
      <c r="T872" s="4">
        <f t="shared" si="81"/>
        <v>5.2924465021389731</v>
      </c>
      <c r="U872" s="22">
        <f t="shared" si="82"/>
        <v>5.8025821694559534</v>
      </c>
      <c r="V872" s="22">
        <f t="shared" si="83"/>
        <v>4.8388287528643588</v>
      </c>
    </row>
    <row r="873" spans="1:22" x14ac:dyDescent="0.25">
      <c r="A873" s="1" t="s">
        <v>41</v>
      </c>
      <c r="B873" s="1" t="s">
        <v>83</v>
      </c>
      <c r="C873" s="1" t="s">
        <v>13</v>
      </c>
      <c r="D873" s="1" t="s">
        <v>24</v>
      </c>
      <c r="E873" s="6">
        <v>1.7</v>
      </c>
      <c r="F873" s="1" t="s">
        <v>13</v>
      </c>
      <c r="G873" s="1" t="s">
        <v>101</v>
      </c>
      <c r="H873" s="13">
        <f>IF(G873="Mix",'Growth Factors'!$N$7,(IF(G873="Oil",'Growth Factors'!$E$7,'Growth Factors'!$K$7)))</f>
        <v>8.9570562775409979E-2</v>
      </c>
      <c r="I873" s="23">
        <f>IF(G873="Mix",'Growth Factors'!$O$7,(IF(G873="Oil",'Growth Factors'!$F$7,'Growth Factors'!$L$7)))</f>
        <v>0.14741463403243865</v>
      </c>
      <c r="J873" s="23">
        <f>IF(G873="Mix",'Growth Factors'!$P$7,(IF(G873="Oil",'Growth Factors'!$G$7,'Growth Factors'!$M$7)))</f>
        <v>-9.7846340250338504E-3</v>
      </c>
      <c r="K873" s="23">
        <f>IF(G873="Mix",'Growth Factors'!$N$12,(IF(G873="Oil",'Growth Factors'!$E$12,'Growth Factors'!$K$12)))</f>
        <v>0.12354040091572198</v>
      </c>
      <c r="L873" s="23">
        <f>IF(G873="Mix",'Growth Factors'!$O$12,(IF(G873="Oil",'Growth Factors'!$F$12,'Growth Factors'!$L$12)))</f>
        <v>0.23183776999580308</v>
      </c>
      <c r="M873" s="23">
        <f>IF(G873="Mix",'Growth Factors'!$P$12,(IF(G873="Oil",'Growth Factors'!$G$12,'Growth Factors'!$M$12)))</f>
        <v>2.7241294693957304E-2</v>
      </c>
      <c r="N873" s="24" t="str">
        <f>VLOOKUP(A873,'Part 50 Counties'!$A$2:$B$34,2)</f>
        <v>Yes</v>
      </c>
      <c r="O873" s="25">
        <f>(IF(N873="No",0,(IF(D873="CO2",0,(VLOOKUP(F873,'Rule Reductions'!$C$2:$E$75,2,FALSE))))))</f>
        <v>0</v>
      </c>
      <c r="P873" s="25">
        <f>(IF(N873="No",0,(IF(D873="CO2",0,(VLOOKUP(F873,'Rule Reductions'!$C$2:$E$75,3,FALSE))))))</f>
        <v>0</v>
      </c>
      <c r="Q873" s="22">
        <f t="shared" si="78"/>
        <v>1.8522699567181968</v>
      </c>
      <c r="R873" s="22">
        <f t="shared" si="79"/>
        <v>1.9506048778551457</v>
      </c>
      <c r="S873" s="22">
        <f t="shared" si="80"/>
        <v>1.6833661221574425</v>
      </c>
      <c r="T873" s="22">
        <f t="shared" si="81"/>
        <v>1.9100186815567273</v>
      </c>
      <c r="U873" s="22">
        <f t="shared" si="82"/>
        <v>2.0941242089928656</v>
      </c>
      <c r="V873" s="22">
        <f t="shared" si="83"/>
        <v>1.7463102009797273</v>
      </c>
    </row>
    <row r="874" spans="1:22" x14ac:dyDescent="0.25">
      <c r="A874" s="1" t="s">
        <v>64</v>
      </c>
      <c r="B874" s="1" t="s">
        <v>35</v>
      </c>
      <c r="C874" s="1" t="s">
        <v>13</v>
      </c>
      <c r="D874" s="1" t="s">
        <v>23</v>
      </c>
      <c r="E874" s="2">
        <v>10.54</v>
      </c>
      <c r="F874" s="1" t="s">
        <v>13</v>
      </c>
      <c r="G874" s="1" t="s">
        <v>101</v>
      </c>
      <c r="H874" s="13">
        <f>IF(G874="Mix",'Growth Factors'!$N$7,(IF(G874="Oil",'Growth Factors'!$E$7,'Growth Factors'!$K$7)))</f>
        <v>8.9570562775409979E-2</v>
      </c>
      <c r="I874" s="23">
        <f>IF(G874="Mix",'Growth Factors'!$O$7,(IF(G874="Oil",'Growth Factors'!$F$7,'Growth Factors'!$L$7)))</f>
        <v>0.14741463403243865</v>
      </c>
      <c r="J874" s="23">
        <f>IF(G874="Mix",'Growth Factors'!$P$7,(IF(G874="Oil",'Growth Factors'!$G$7,'Growth Factors'!$M$7)))</f>
        <v>-9.7846340250338504E-3</v>
      </c>
      <c r="K874" s="23">
        <f>IF(G874="Mix",'Growth Factors'!$N$12,(IF(G874="Oil",'Growth Factors'!$E$12,'Growth Factors'!$K$12)))</f>
        <v>0.12354040091572198</v>
      </c>
      <c r="L874" s="23">
        <f>IF(G874="Mix",'Growth Factors'!$O$12,(IF(G874="Oil",'Growth Factors'!$F$12,'Growth Factors'!$L$12)))</f>
        <v>0.23183776999580308</v>
      </c>
      <c r="M874" s="23">
        <f>IF(G874="Mix",'Growth Factors'!$P$12,(IF(G874="Oil",'Growth Factors'!$G$12,'Growth Factors'!$M$12)))</f>
        <v>2.7241294693957304E-2</v>
      </c>
      <c r="N874" s="24" t="str">
        <f>VLOOKUP(A874,'Part 50 Counties'!$A$2:$B$34,2)</f>
        <v>No</v>
      </c>
      <c r="O874" s="25">
        <f>(IF(N874="No",0,(IF(D874="CO2",0,(VLOOKUP(F874,'Rule Reductions'!$C$2:$E$75,2,FALSE))))))</f>
        <v>0</v>
      </c>
      <c r="P874" s="25">
        <f>(IF(N874="No",0,(IF(D874="CO2",0,(VLOOKUP(F874,'Rule Reductions'!$C$2:$E$75,3,FALSE))))))</f>
        <v>0</v>
      </c>
      <c r="Q874" s="4">
        <f t="shared" si="78"/>
        <v>11.484073731652821</v>
      </c>
      <c r="R874" s="22">
        <f t="shared" si="79"/>
        <v>12.093750242701903</v>
      </c>
      <c r="S874" s="22">
        <f t="shared" si="80"/>
        <v>10.436869957376143</v>
      </c>
      <c r="T874" s="4">
        <f t="shared" si="81"/>
        <v>11.842115825651709</v>
      </c>
      <c r="U874" s="22">
        <f t="shared" si="82"/>
        <v>12.983570095755764</v>
      </c>
      <c r="V874" s="22">
        <f t="shared" si="83"/>
        <v>10.82712324607431</v>
      </c>
    </row>
    <row r="875" spans="1:22" x14ac:dyDescent="0.25">
      <c r="A875" s="1" t="s">
        <v>64</v>
      </c>
      <c r="B875" s="1" t="s">
        <v>35</v>
      </c>
      <c r="C875" s="1" t="s">
        <v>13</v>
      </c>
      <c r="D875" s="1" t="s">
        <v>24</v>
      </c>
      <c r="E875" s="4">
        <v>0.3</v>
      </c>
      <c r="F875" s="1" t="s">
        <v>13</v>
      </c>
      <c r="G875" s="1" t="s">
        <v>101</v>
      </c>
      <c r="H875" s="13">
        <f>IF(G875="Mix",'Growth Factors'!$N$7,(IF(G875="Oil",'Growth Factors'!$E$7,'Growth Factors'!$K$7)))</f>
        <v>8.9570562775409979E-2</v>
      </c>
      <c r="I875" s="23">
        <f>IF(G875="Mix",'Growth Factors'!$O$7,(IF(G875="Oil",'Growth Factors'!$F$7,'Growth Factors'!$L$7)))</f>
        <v>0.14741463403243865</v>
      </c>
      <c r="J875" s="23">
        <f>IF(G875="Mix",'Growth Factors'!$P$7,(IF(G875="Oil",'Growth Factors'!$G$7,'Growth Factors'!$M$7)))</f>
        <v>-9.7846340250338504E-3</v>
      </c>
      <c r="K875" s="23">
        <f>IF(G875="Mix",'Growth Factors'!$N$12,(IF(G875="Oil",'Growth Factors'!$E$12,'Growth Factors'!$K$12)))</f>
        <v>0.12354040091572198</v>
      </c>
      <c r="L875" s="23">
        <f>IF(G875="Mix",'Growth Factors'!$O$12,(IF(G875="Oil",'Growth Factors'!$F$12,'Growth Factors'!$L$12)))</f>
        <v>0.23183776999580308</v>
      </c>
      <c r="M875" s="23">
        <f>IF(G875="Mix",'Growth Factors'!$P$12,(IF(G875="Oil",'Growth Factors'!$G$12,'Growth Factors'!$M$12)))</f>
        <v>2.7241294693957304E-2</v>
      </c>
      <c r="N875" s="24" t="str">
        <f>VLOOKUP(A875,'Part 50 Counties'!$A$2:$B$34,2)</f>
        <v>No</v>
      </c>
      <c r="O875" s="25">
        <f>(IF(N875="No",0,(IF(D875="CO2",0,(VLOOKUP(F875,'Rule Reductions'!$C$2:$E$75,2,FALSE))))))</f>
        <v>0</v>
      </c>
      <c r="P875" s="25">
        <f>(IF(N875="No",0,(IF(D875="CO2",0,(VLOOKUP(F875,'Rule Reductions'!$C$2:$E$75,3,FALSE))))))</f>
        <v>0</v>
      </c>
      <c r="Q875" s="22">
        <f t="shared" si="78"/>
        <v>0.32687116883262296</v>
      </c>
      <c r="R875" s="22">
        <f t="shared" si="79"/>
        <v>0.34422439020973161</v>
      </c>
      <c r="S875" s="22">
        <f t="shared" si="80"/>
        <v>0.29706460979248983</v>
      </c>
      <c r="T875" s="22">
        <f t="shared" si="81"/>
        <v>0.33706212027471655</v>
      </c>
      <c r="U875" s="22">
        <f t="shared" si="82"/>
        <v>0.36955133099874093</v>
      </c>
      <c r="V875" s="22">
        <f t="shared" si="83"/>
        <v>0.30817238840818717</v>
      </c>
    </row>
    <row r="876" spans="1:22" x14ac:dyDescent="0.25">
      <c r="A876" s="1" t="s">
        <v>63</v>
      </c>
      <c r="B876" s="1" t="s">
        <v>35</v>
      </c>
      <c r="C876" s="1" t="s">
        <v>13</v>
      </c>
      <c r="D876" s="1" t="s">
        <v>23</v>
      </c>
      <c r="E876" s="6">
        <v>1.03848101265823</v>
      </c>
      <c r="F876" s="1" t="s">
        <v>13</v>
      </c>
      <c r="G876" s="1" t="s">
        <v>101</v>
      </c>
      <c r="H876" s="13">
        <f>IF(G876="Mix",'Growth Factors'!$N$7,(IF(G876="Oil",'Growth Factors'!$E$7,'Growth Factors'!$K$7)))</f>
        <v>8.9570562775409979E-2</v>
      </c>
      <c r="I876" s="23">
        <f>IF(G876="Mix",'Growth Factors'!$O$7,(IF(G876="Oil",'Growth Factors'!$F$7,'Growth Factors'!$L$7)))</f>
        <v>0.14741463403243865</v>
      </c>
      <c r="J876" s="23">
        <f>IF(G876="Mix",'Growth Factors'!$P$7,(IF(G876="Oil",'Growth Factors'!$G$7,'Growth Factors'!$M$7)))</f>
        <v>-9.7846340250338504E-3</v>
      </c>
      <c r="K876" s="23">
        <f>IF(G876="Mix",'Growth Factors'!$N$12,(IF(G876="Oil",'Growth Factors'!$E$12,'Growth Factors'!$K$12)))</f>
        <v>0.12354040091572198</v>
      </c>
      <c r="L876" s="23">
        <f>IF(G876="Mix",'Growth Factors'!$O$12,(IF(G876="Oil",'Growth Factors'!$F$12,'Growth Factors'!$L$12)))</f>
        <v>0.23183776999580308</v>
      </c>
      <c r="M876" s="23">
        <f>IF(G876="Mix",'Growth Factors'!$P$12,(IF(G876="Oil",'Growth Factors'!$G$12,'Growth Factors'!$M$12)))</f>
        <v>2.7241294693957304E-2</v>
      </c>
      <c r="N876" s="24" t="str">
        <f>VLOOKUP(A876,'Part 50 Counties'!$A$2:$B$34,2)</f>
        <v>No</v>
      </c>
      <c r="O876" s="25">
        <f>(IF(N876="No",0,(IF(D876="CO2",0,(VLOOKUP(F876,'Rule Reductions'!$C$2:$E$75,2,FALSE))))))</f>
        <v>0</v>
      </c>
      <c r="P876" s="25">
        <f>(IF(N876="No",0,(IF(D876="CO2",0,(VLOOKUP(F876,'Rule Reductions'!$C$2:$E$75,3,FALSE))))))</f>
        <v>0</v>
      </c>
      <c r="Q876" s="4">
        <f t="shared" si="78"/>
        <v>1.1314983413936053</v>
      </c>
      <c r="R876" s="22">
        <f t="shared" si="79"/>
        <v>1.1915683110888793</v>
      </c>
      <c r="S876" s="22">
        <f t="shared" si="80"/>
        <v>1.0283198560074227</v>
      </c>
      <c r="T876" s="4">
        <f t="shared" si="81"/>
        <v>1.1667753733053927</v>
      </c>
      <c r="U876" s="22">
        <f t="shared" si="82"/>
        <v>1.2792401348158975</v>
      </c>
      <c r="V876" s="22">
        <f t="shared" si="83"/>
        <v>1.066770579958132</v>
      </c>
    </row>
    <row r="877" spans="1:22" x14ac:dyDescent="0.25">
      <c r="A877" s="1" t="s">
        <v>63</v>
      </c>
      <c r="B877" s="1" t="s">
        <v>35</v>
      </c>
      <c r="C877" s="1" t="s">
        <v>13</v>
      </c>
      <c r="D877" s="1" t="s">
        <v>24</v>
      </c>
      <c r="E877" s="7">
        <v>2.91139240506329E-2</v>
      </c>
      <c r="F877" s="1" t="s">
        <v>13</v>
      </c>
      <c r="G877" s="1" t="s">
        <v>101</v>
      </c>
      <c r="H877" s="13">
        <f>IF(G877="Mix",'Growth Factors'!$N$7,(IF(G877="Oil",'Growth Factors'!$E$7,'Growth Factors'!$K$7)))</f>
        <v>8.9570562775409979E-2</v>
      </c>
      <c r="I877" s="23">
        <f>IF(G877="Mix",'Growth Factors'!$O$7,(IF(G877="Oil",'Growth Factors'!$F$7,'Growth Factors'!$L$7)))</f>
        <v>0.14741463403243865</v>
      </c>
      <c r="J877" s="23">
        <f>IF(G877="Mix",'Growth Factors'!$P$7,(IF(G877="Oil",'Growth Factors'!$G$7,'Growth Factors'!$M$7)))</f>
        <v>-9.7846340250338504E-3</v>
      </c>
      <c r="K877" s="23">
        <f>IF(G877="Mix",'Growth Factors'!$N$12,(IF(G877="Oil",'Growth Factors'!$E$12,'Growth Factors'!$K$12)))</f>
        <v>0.12354040091572198</v>
      </c>
      <c r="L877" s="23">
        <f>IF(G877="Mix",'Growth Factors'!$O$12,(IF(G877="Oil",'Growth Factors'!$F$12,'Growth Factors'!$L$12)))</f>
        <v>0.23183776999580308</v>
      </c>
      <c r="M877" s="23">
        <f>IF(G877="Mix",'Growth Factors'!$P$12,(IF(G877="Oil",'Growth Factors'!$G$12,'Growth Factors'!$M$12)))</f>
        <v>2.7241294693957304E-2</v>
      </c>
      <c r="N877" s="24" t="str">
        <f>VLOOKUP(A877,'Part 50 Counties'!$A$2:$B$34,2)</f>
        <v>No</v>
      </c>
      <c r="O877" s="25">
        <f>(IF(N877="No",0,(IF(D877="CO2",0,(VLOOKUP(F877,'Rule Reductions'!$C$2:$E$75,2,FALSE))))))</f>
        <v>0</v>
      </c>
      <c r="P877" s="25">
        <f>(IF(N877="No",0,(IF(D877="CO2",0,(VLOOKUP(F877,'Rule Reductions'!$C$2:$E$75,3,FALSE))))))</f>
        <v>0</v>
      </c>
      <c r="Q877" s="22">
        <f t="shared" si="78"/>
        <v>3.1721674612448632E-2</v>
      </c>
      <c r="R877" s="22">
        <f t="shared" si="79"/>
        <v>3.3405742509805166E-2</v>
      </c>
      <c r="S877" s="22">
        <f t="shared" si="80"/>
        <v>2.8829054958764828E-2</v>
      </c>
      <c r="T877" s="22">
        <f t="shared" si="81"/>
        <v>3.2710669900077968E-2</v>
      </c>
      <c r="U877" s="22">
        <f t="shared" si="82"/>
        <v>3.5863631278358815E-2</v>
      </c>
      <c r="V877" s="22">
        <f t="shared" si="83"/>
        <v>2.9907025035393681E-2</v>
      </c>
    </row>
    <row r="878" spans="1:22" x14ac:dyDescent="0.25">
      <c r="A878" s="1" t="s">
        <v>48</v>
      </c>
      <c r="B878" s="1" t="s">
        <v>35</v>
      </c>
      <c r="C878" s="1" t="s">
        <v>13</v>
      </c>
      <c r="D878" s="1" t="s">
        <v>23</v>
      </c>
      <c r="E878" s="2">
        <v>22.139367088607599</v>
      </c>
      <c r="F878" s="1" t="s">
        <v>13</v>
      </c>
      <c r="G878" s="1" t="s">
        <v>101</v>
      </c>
      <c r="H878" s="13">
        <f>IF(G878="Mix",'Growth Factors'!$N$7,(IF(G878="Oil",'Growth Factors'!$E$7,'Growth Factors'!$K$7)))</f>
        <v>8.9570562775409979E-2</v>
      </c>
      <c r="I878" s="23">
        <f>IF(G878="Mix",'Growth Factors'!$O$7,(IF(G878="Oil",'Growth Factors'!$F$7,'Growth Factors'!$L$7)))</f>
        <v>0.14741463403243865</v>
      </c>
      <c r="J878" s="23">
        <f>IF(G878="Mix",'Growth Factors'!$P$7,(IF(G878="Oil",'Growth Factors'!$G$7,'Growth Factors'!$M$7)))</f>
        <v>-9.7846340250338504E-3</v>
      </c>
      <c r="K878" s="23">
        <f>IF(G878="Mix",'Growth Factors'!$N$12,(IF(G878="Oil",'Growth Factors'!$E$12,'Growth Factors'!$K$12)))</f>
        <v>0.12354040091572198</v>
      </c>
      <c r="L878" s="23">
        <f>IF(G878="Mix",'Growth Factors'!$O$12,(IF(G878="Oil",'Growth Factors'!$F$12,'Growth Factors'!$L$12)))</f>
        <v>0.23183776999580308</v>
      </c>
      <c r="M878" s="23">
        <f>IF(G878="Mix",'Growth Factors'!$P$12,(IF(G878="Oil",'Growth Factors'!$G$12,'Growth Factors'!$M$12)))</f>
        <v>2.7241294693957304E-2</v>
      </c>
      <c r="N878" s="24" t="str">
        <f>VLOOKUP(A878,'Part 50 Counties'!$A$2:$B$34,2)</f>
        <v>No</v>
      </c>
      <c r="O878" s="25">
        <f>(IF(N878="No",0,(IF(D878="CO2",0,(VLOOKUP(F878,'Rule Reductions'!$C$2:$E$75,2,FALSE))))))</f>
        <v>0</v>
      </c>
      <c r="P878" s="25">
        <f>(IF(N878="No",0,(IF(D878="CO2",0,(VLOOKUP(F878,'Rule Reductions'!$C$2:$E$75,3,FALSE))))))</f>
        <v>0</v>
      </c>
      <c r="Q878" s="4">
        <f t="shared" si="78"/>
        <v>24.122402658225571</v>
      </c>
      <c r="R878" s="22">
        <f t="shared" si="79"/>
        <v>25.403033785684507</v>
      </c>
      <c r="S878" s="22">
        <f t="shared" si="80"/>
        <v>21.922741484099696</v>
      </c>
      <c r="T878" s="4">
        <f t="shared" si="81"/>
        <v>24.874473374754523</v>
      </c>
      <c r="U878" s="22">
        <f t="shared" si="82"/>
        <v>27.272108583548864</v>
      </c>
      <c r="V878" s="22">
        <f t="shared" si="83"/>
        <v>22.742472111806059</v>
      </c>
    </row>
    <row r="879" spans="1:22" x14ac:dyDescent="0.25">
      <c r="A879" s="1" t="s">
        <v>48</v>
      </c>
      <c r="B879" s="1" t="s">
        <v>35</v>
      </c>
      <c r="C879" s="1" t="s">
        <v>13</v>
      </c>
      <c r="D879" s="1" t="s">
        <v>24</v>
      </c>
      <c r="E879" s="4">
        <v>0.60379746835443004</v>
      </c>
      <c r="F879" s="1" t="s">
        <v>13</v>
      </c>
      <c r="G879" s="1" t="s">
        <v>101</v>
      </c>
      <c r="H879" s="13">
        <f>IF(G879="Mix",'Growth Factors'!$N$7,(IF(G879="Oil",'Growth Factors'!$E$7,'Growth Factors'!$K$7)))</f>
        <v>8.9570562775409979E-2</v>
      </c>
      <c r="I879" s="23">
        <f>IF(G879="Mix",'Growth Factors'!$O$7,(IF(G879="Oil",'Growth Factors'!$F$7,'Growth Factors'!$L$7)))</f>
        <v>0.14741463403243865</v>
      </c>
      <c r="J879" s="23">
        <f>IF(G879="Mix",'Growth Factors'!$P$7,(IF(G879="Oil",'Growth Factors'!$G$7,'Growth Factors'!$M$7)))</f>
        <v>-9.7846340250338504E-3</v>
      </c>
      <c r="K879" s="23">
        <f>IF(G879="Mix",'Growth Factors'!$N$12,(IF(G879="Oil",'Growth Factors'!$E$12,'Growth Factors'!$K$12)))</f>
        <v>0.12354040091572198</v>
      </c>
      <c r="L879" s="23">
        <f>IF(G879="Mix",'Growth Factors'!$O$12,(IF(G879="Oil",'Growth Factors'!$F$12,'Growth Factors'!$L$12)))</f>
        <v>0.23183776999580308</v>
      </c>
      <c r="M879" s="23">
        <f>IF(G879="Mix",'Growth Factors'!$P$12,(IF(G879="Oil",'Growth Factors'!$G$12,'Growth Factors'!$M$12)))</f>
        <v>2.7241294693957304E-2</v>
      </c>
      <c r="N879" s="24" t="str">
        <f>VLOOKUP(A879,'Part 50 Counties'!$A$2:$B$34,2)</f>
        <v>No</v>
      </c>
      <c r="O879" s="25">
        <f>(IF(N879="No",0,(IF(D879="CO2",0,(VLOOKUP(F879,'Rule Reductions'!$C$2:$E$75,2,FALSE))))))</f>
        <v>0</v>
      </c>
      <c r="P879" s="25">
        <f>(IF(N879="No",0,(IF(D879="CO2",0,(VLOOKUP(F879,'Rule Reductions'!$C$2:$E$75,3,FALSE))))))</f>
        <v>0</v>
      </c>
      <c r="Q879" s="22">
        <f t="shared" si="78"/>
        <v>0.65787994739730415</v>
      </c>
      <c r="R879" s="22">
        <f t="shared" si="79"/>
        <v>0.69280605118161132</v>
      </c>
      <c r="S879" s="22">
        <f t="shared" si="80"/>
        <v>0.59788953110134002</v>
      </c>
      <c r="T879" s="22">
        <f t="shared" si="81"/>
        <v>0.67839084966683427</v>
      </c>
      <c r="U879" s="22">
        <f t="shared" si="82"/>
        <v>0.74378052694683261</v>
      </c>
      <c r="V879" s="22">
        <f t="shared" si="83"/>
        <v>0.62024569312533839</v>
      </c>
    </row>
    <row r="880" spans="1:22" x14ac:dyDescent="0.25">
      <c r="A880" s="1" t="s">
        <v>43</v>
      </c>
      <c r="B880" s="1" t="s">
        <v>35</v>
      </c>
      <c r="C880" s="1" t="s">
        <v>13</v>
      </c>
      <c r="D880" s="1" t="s">
        <v>23</v>
      </c>
      <c r="E880" s="6">
        <v>2.07696202531646</v>
      </c>
      <c r="F880" s="1" t="s">
        <v>13</v>
      </c>
      <c r="G880" s="1" t="s">
        <v>101</v>
      </c>
      <c r="H880" s="13">
        <f>IF(G880="Mix",'Growth Factors'!$N$7,(IF(G880="Oil",'Growth Factors'!$E$7,'Growth Factors'!$K$7)))</f>
        <v>8.9570562775409979E-2</v>
      </c>
      <c r="I880" s="23">
        <f>IF(G880="Mix",'Growth Factors'!$O$7,(IF(G880="Oil",'Growth Factors'!$F$7,'Growth Factors'!$L$7)))</f>
        <v>0.14741463403243865</v>
      </c>
      <c r="J880" s="23">
        <f>IF(G880="Mix",'Growth Factors'!$P$7,(IF(G880="Oil",'Growth Factors'!$G$7,'Growth Factors'!$M$7)))</f>
        <v>-9.7846340250338504E-3</v>
      </c>
      <c r="K880" s="23">
        <f>IF(G880="Mix",'Growth Factors'!$N$12,(IF(G880="Oil",'Growth Factors'!$E$12,'Growth Factors'!$K$12)))</f>
        <v>0.12354040091572198</v>
      </c>
      <c r="L880" s="23">
        <f>IF(G880="Mix",'Growth Factors'!$O$12,(IF(G880="Oil",'Growth Factors'!$F$12,'Growth Factors'!$L$12)))</f>
        <v>0.23183776999580308</v>
      </c>
      <c r="M880" s="23">
        <f>IF(G880="Mix",'Growth Factors'!$P$12,(IF(G880="Oil",'Growth Factors'!$G$12,'Growth Factors'!$M$12)))</f>
        <v>2.7241294693957304E-2</v>
      </c>
      <c r="N880" s="24" t="str">
        <f>VLOOKUP(A880,'Part 50 Counties'!$A$2:$B$34,2)</f>
        <v>No</v>
      </c>
      <c r="O880" s="25">
        <f>(IF(N880="No",0,(IF(D880="CO2",0,(VLOOKUP(F880,'Rule Reductions'!$C$2:$E$75,2,FALSE))))))</f>
        <v>0</v>
      </c>
      <c r="P880" s="25">
        <f>(IF(N880="No",0,(IF(D880="CO2",0,(VLOOKUP(F880,'Rule Reductions'!$C$2:$E$75,3,FALSE))))))</f>
        <v>0</v>
      </c>
      <c r="Q880" s="4">
        <f t="shared" si="78"/>
        <v>2.2629966827872106</v>
      </c>
      <c r="R880" s="22">
        <f t="shared" si="79"/>
        <v>2.3831366221777586</v>
      </c>
      <c r="S880" s="22">
        <f t="shared" si="80"/>
        <v>2.0566397120148454</v>
      </c>
      <c r="T880" s="4">
        <f t="shared" si="81"/>
        <v>2.3335507466107854</v>
      </c>
      <c r="U880" s="22">
        <f t="shared" si="82"/>
        <v>2.558480269631795</v>
      </c>
      <c r="V880" s="22">
        <f t="shared" si="83"/>
        <v>2.1335411599162639</v>
      </c>
    </row>
    <row r="881" spans="1:22" x14ac:dyDescent="0.25">
      <c r="A881" s="1" t="s">
        <v>43</v>
      </c>
      <c r="B881" s="1" t="s">
        <v>35</v>
      </c>
      <c r="C881" s="1" t="s">
        <v>13</v>
      </c>
      <c r="D881" s="1" t="s">
        <v>24</v>
      </c>
      <c r="E881" s="7">
        <v>5.82278481012658E-2</v>
      </c>
      <c r="F881" s="1" t="s">
        <v>13</v>
      </c>
      <c r="G881" s="1" t="s">
        <v>101</v>
      </c>
      <c r="H881" s="13">
        <f>IF(G881="Mix",'Growth Factors'!$N$7,(IF(G881="Oil",'Growth Factors'!$E$7,'Growth Factors'!$K$7)))</f>
        <v>8.9570562775409979E-2</v>
      </c>
      <c r="I881" s="23">
        <f>IF(G881="Mix",'Growth Factors'!$O$7,(IF(G881="Oil",'Growth Factors'!$F$7,'Growth Factors'!$L$7)))</f>
        <v>0.14741463403243865</v>
      </c>
      <c r="J881" s="23">
        <f>IF(G881="Mix",'Growth Factors'!$P$7,(IF(G881="Oil",'Growth Factors'!$G$7,'Growth Factors'!$M$7)))</f>
        <v>-9.7846340250338504E-3</v>
      </c>
      <c r="K881" s="23">
        <f>IF(G881="Mix",'Growth Factors'!$N$12,(IF(G881="Oil",'Growth Factors'!$E$12,'Growth Factors'!$K$12)))</f>
        <v>0.12354040091572198</v>
      </c>
      <c r="L881" s="23">
        <f>IF(G881="Mix",'Growth Factors'!$O$12,(IF(G881="Oil",'Growth Factors'!$F$12,'Growth Factors'!$L$12)))</f>
        <v>0.23183776999580308</v>
      </c>
      <c r="M881" s="23">
        <f>IF(G881="Mix",'Growth Factors'!$P$12,(IF(G881="Oil",'Growth Factors'!$G$12,'Growth Factors'!$M$12)))</f>
        <v>2.7241294693957304E-2</v>
      </c>
      <c r="N881" s="24" t="str">
        <f>VLOOKUP(A881,'Part 50 Counties'!$A$2:$B$34,2)</f>
        <v>No</v>
      </c>
      <c r="O881" s="25">
        <f>(IF(N881="No",0,(IF(D881="CO2",0,(VLOOKUP(F881,'Rule Reductions'!$C$2:$E$75,2,FALSE))))))</f>
        <v>0</v>
      </c>
      <c r="P881" s="25">
        <f>(IF(N881="No",0,(IF(D881="CO2",0,(VLOOKUP(F881,'Rule Reductions'!$C$2:$E$75,3,FALSE))))))</f>
        <v>0</v>
      </c>
      <c r="Q881" s="22">
        <f t="shared" si="78"/>
        <v>6.3443349224897264E-2</v>
      </c>
      <c r="R881" s="22">
        <f t="shared" si="79"/>
        <v>6.6811485019610331E-2</v>
      </c>
      <c r="S881" s="22">
        <f t="shared" si="80"/>
        <v>5.7658109917529655E-2</v>
      </c>
      <c r="T881" s="22">
        <f t="shared" si="81"/>
        <v>6.5421339800155937E-2</v>
      </c>
      <c r="U881" s="22">
        <f t="shared" si="82"/>
        <v>7.172726255671763E-2</v>
      </c>
      <c r="V881" s="22">
        <f t="shared" si="83"/>
        <v>5.9814050070787363E-2</v>
      </c>
    </row>
    <row r="882" spans="1:22" x14ac:dyDescent="0.25">
      <c r="A882" s="1" t="s">
        <v>22</v>
      </c>
      <c r="B882" s="1" t="s">
        <v>34</v>
      </c>
      <c r="C882" s="1" t="s">
        <v>13</v>
      </c>
      <c r="D882" s="1" t="s">
        <v>23</v>
      </c>
      <c r="E882" s="2">
        <v>19.2</v>
      </c>
      <c r="F882" s="1" t="s">
        <v>13</v>
      </c>
      <c r="G882" s="1" t="s">
        <v>101</v>
      </c>
      <c r="H882" s="13">
        <f>IF(G882="Mix",'Growth Factors'!$N$7,(IF(G882="Oil",'Growth Factors'!$E$7,'Growth Factors'!$K$7)))</f>
        <v>8.9570562775409979E-2</v>
      </c>
      <c r="I882" s="23">
        <f>IF(G882="Mix",'Growth Factors'!$O$7,(IF(G882="Oil",'Growth Factors'!$F$7,'Growth Factors'!$L$7)))</f>
        <v>0.14741463403243865</v>
      </c>
      <c r="J882" s="23">
        <f>IF(G882="Mix",'Growth Factors'!$P$7,(IF(G882="Oil",'Growth Factors'!$G$7,'Growth Factors'!$M$7)))</f>
        <v>-9.7846340250338504E-3</v>
      </c>
      <c r="K882" s="23">
        <f>IF(G882="Mix",'Growth Factors'!$N$12,(IF(G882="Oil",'Growth Factors'!$E$12,'Growth Factors'!$K$12)))</f>
        <v>0.12354040091572198</v>
      </c>
      <c r="L882" s="23">
        <f>IF(G882="Mix",'Growth Factors'!$O$12,(IF(G882="Oil",'Growth Factors'!$F$12,'Growth Factors'!$L$12)))</f>
        <v>0.23183776999580308</v>
      </c>
      <c r="M882" s="23">
        <f>IF(G882="Mix",'Growth Factors'!$P$12,(IF(G882="Oil",'Growth Factors'!$G$12,'Growth Factors'!$M$12)))</f>
        <v>2.7241294693957304E-2</v>
      </c>
      <c r="N882" s="24" t="str">
        <f>VLOOKUP(A882,'Part 50 Counties'!$A$2:$B$34,2)</f>
        <v>Yes</v>
      </c>
      <c r="O882" s="25">
        <f>(IF(N882="No",0,(IF(D882="CO2",0,(VLOOKUP(F882,'Rule Reductions'!$C$2:$E$75,2,FALSE))))))</f>
        <v>0.8</v>
      </c>
      <c r="P882" s="25">
        <f>(IF(N882="No",0,(IF(D882="CO2",0,(VLOOKUP(F882,'Rule Reductions'!$C$2:$E$75,3,FALSE))))))</f>
        <v>0.90578983189522233</v>
      </c>
      <c r="Q882" s="4">
        <f t="shared" si="78"/>
        <v>4.1839509610575734</v>
      </c>
      <c r="R882" s="22">
        <f t="shared" si="79"/>
        <v>4.4060721946845636</v>
      </c>
      <c r="S882" s="22">
        <f t="shared" si="80"/>
        <v>3.8024270053438691</v>
      </c>
      <c r="T882" s="4">
        <f t="shared" si="81"/>
        <v>2.0322994568213653</v>
      </c>
      <c r="U882" s="22">
        <f t="shared" si="82"/>
        <v>2.2281915530710861</v>
      </c>
      <c r="V882" s="22">
        <f t="shared" si="83"/>
        <v>1.8581102410999137</v>
      </c>
    </row>
    <row r="883" spans="1:22" x14ac:dyDescent="0.25">
      <c r="A883" s="1" t="s">
        <v>22</v>
      </c>
      <c r="B883" s="1" t="s">
        <v>34</v>
      </c>
      <c r="C883" s="1" t="s">
        <v>13</v>
      </c>
      <c r="D883" s="1" t="s">
        <v>24</v>
      </c>
      <c r="E883" s="6">
        <v>2.4</v>
      </c>
      <c r="F883" s="1" t="s">
        <v>13</v>
      </c>
      <c r="G883" s="1" t="s">
        <v>101</v>
      </c>
      <c r="H883" s="13">
        <f>IF(G883="Mix",'Growth Factors'!$N$7,(IF(G883="Oil",'Growth Factors'!$E$7,'Growth Factors'!$K$7)))</f>
        <v>8.9570562775409979E-2</v>
      </c>
      <c r="I883" s="23">
        <f>IF(G883="Mix",'Growth Factors'!$O$7,(IF(G883="Oil",'Growth Factors'!$F$7,'Growth Factors'!$L$7)))</f>
        <v>0.14741463403243865</v>
      </c>
      <c r="J883" s="23">
        <f>IF(G883="Mix",'Growth Factors'!$P$7,(IF(G883="Oil",'Growth Factors'!$G$7,'Growth Factors'!$M$7)))</f>
        <v>-9.7846340250338504E-3</v>
      </c>
      <c r="K883" s="23">
        <f>IF(G883="Mix",'Growth Factors'!$N$12,(IF(G883="Oil",'Growth Factors'!$E$12,'Growth Factors'!$K$12)))</f>
        <v>0.12354040091572198</v>
      </c>
      <c r="L883" s="23">
        <f>IF(G883="Mix",'Growth Factors'!$O$12,(IF(G883="Oil",'Growth Factors'!$F$12,'Growth Factors'!$L$12)))</f>
        <v>0.23183776999580308</v>
      </c>
      <c r="M883" s="23">
        <f>IF(G883="Mix",'Growth Factors'!$P$12,(IF(G883="Oil",'Growth Factors'!$G$12,'Growth Factors'!$M$12)))</f>
        <v>2.7241294693957304E-2</v>
      </c>
      <c r="N883" s="24" t="str">
        <f>VLOOKUP(A883,'Part 50 Counties'!$A$2:$B$34,2)</f>
        <v>Yes</v>
      </c>
      <c r="O883" s="25">
        <f>(IF(N883="No",0,(IF(D883="CO2",0,(VLOOKUP(F883,'Rule Reductions'!$C$2:$E$75,2,FALSE))))))</f>
        <v>0</v>
      </c>
      <c r="P883" s="25">
        <f>(IF(N883="No",0,(IF(D883="CO2",0,(VLOOKUP(F883,'Rule Reductions'!$C$2:$E$75,3,FALSE))))))</f>
        <v>0</v>
      </c>
      <c r="Q883" s="22">
        <f t="shared" si="78"/>
        <v>2.6149693506609837</v>
      </c>
      <c r="R883" s="22">
        <f t="shared" si="79"/>
        <v>2.7537951216778529</v>
      </c>
      <c r="S883" s="22">
        <f t="shared" si="80"/>
        <v>2.3765168783399186</v>
      </c>
      <c r="T883" s="22">
        <f t="shared" si="81"/>
        <v>2.6964969621977324</v>
      </c>
      <c r="U883" s="22">
        <f t="shared" si="82"/>
        <v>2.9564106479899275</v>
      </c>
      <c r="V883" s="22">
        <f t="shared" si="83"/>
        <v>2.4653791072654974</v>
      </c>
    </row>
    <row r="884" spans="1:22" x14ac:dyDescent="0.25">
      <c r="A884" s="1" t="s">
        <v>22</v>
      </c>
      <c r="B884" s="1" t="s">
        <v>35</v>
      </c>
      <c r="C884" s="1" t="s">
        <v>13</v>
      </c>
      <c r="D884" s="1" t="s">
        <v>23</v>
      </c>
      <c r="E884" s="2">
        <v>31.540886075949398</v>
      </c>
      <c r="F884" s="1" t="s">
        <v>13</v>
      </c>
      <c r="G884" s="1" t="s">
        <v>101</v>
      </c>
      <c r="H884" s="13">
        <f>IF(G884="Mix",'Growth Factors'!$N$7,(IF(G884="Oil",'Growth Factors'!$E$7,'Growth Factors'!$K$7)))</f>
        <v>8.9570562775409979E-2</v>
      </c>
      <c r="I884" s="23">
        <f>IF(G884="Mix",'Growth Factors'!$O$7,(IF(G884="Oil",'Growth Factors'!$F$7,'Growth Factors'!$L$7)))</f>
        <v>0.14741463403243865</v>
      </c>
      <c r="J884" s="23">
        <f>IF(G884="Mix",'Growth Factors'!$P$7,(IF(G884="Oil",'Growth Factors'!$G$7,'Growth Factors'!$M$7)))</f>
        <v>-9.7846340250338504E-3</v>
      </c>
      <c r="K884" s="23">
        <f>IF(G884="Mix",'Growth Factors'!$N$12,(IF(G884="Oil",'Growth Factors'!$E$12,'Growth Factors'!$K$12)))</f>
        <v>0.12354040091572198</v>
      </c>
      <c r="L884" s="23">
        <f>IF(G884="Mix",'Growth Factors'!$O$12,(IF(G884="Oil",'Growth Factors'!$F$12,'Growth Factors'!$L$12)))</f>
        <v>0.23183776999580308</v>
      </c>
      <c r="M884" s="23">
        <f>IF(G884="Mix",'Growth Factors'!$P$12,(IF(G884="Oil",'Growth Factors'!$G$12,'Growth Factors'!$M$12)))</f>
        <v>2.7241294693957304E-2</v>
      </c>
      <c r="N884" s="24" t="str">
        <f>VLOOKUP(A884,'Part 50 Counties'!$A$2:$B$34,2)</f>
        <v>Yes</v>
      </c>
      <c r="O884" s="25">
        <f>(IF(N884="No",0,(IF(D884="CO2",0,(VLOOKUP(F884,'Rule Reductions'!$C$2:$E$75,2,FALSE))))))</f>
        <v>0.8</v>
      </c>
      <c r="P884" s="25">
        <f>(IF(N884="No",0,(IF(D884="CO2",0,(VLOOKUP(F884,'Rule Reductions'!$C$2:$E$75,3,FALSE))))))</f>
        <v>0.90578983189522233</v>
      </c>
      <c r="Q884" s="4">
        <f t="shared" si="78"/>
        <v>6.8732041984414538</v>
      </c>
      <c r="R884" s="22">
        <f t="shared" si="79"/>
        <v>7.2380948507788627</v>
      </c>
      <c r="S884" s="22">
        <f t="shared" si="80"/>
        <v>6.2464540097741885</v>
      </c>
      <c r="T884" s="4">
        <f t="shared" si="81"/>
        <v>3.3385690437404443</v>
      </c>
      <c r="U884" s="22">
        <f t="shared" si="82"/>
        <v>3.6603716630629104</v>
      </c>
      <c r="V884" s="22">
        <f t="shared" si="83"/>
        <v>3.052418928702461</v>
      </c>
    </row>
    <row r="885" spans="1:22" x14ac:dyDescent="0.25">
      <c r="A885" s="1" t="s">
        <v>22</v>
      </c>
      <c r="B885" s="1" t="s">
        <v>35</v>
      </c>
      <c r="C885" s="1" t="s">
        <v>13</v>
      </c>
      <c r="D885" s="1" t="s">
        <v>24</v>
      </c>
      <c r="E885" s="4">
        <v>0.87468354430379702</v>
      </c>
      <c r="F885" s="1" t="s">
        <v>13</v>
      </c>
      <c r="G885" s="1" t="s">
        <v>101</v>
      </c>
      <c r="H885" s="13">
        <f>IF(G885="Mix",'Growth Factors'!$N$7,(IF(G885="Oil",'Growth Factors'!$E$7,'Growth Factors'!$K$7)))</f>
        <v>8.9570562775409979E-2</v>
      </c>
      <c r="I885" s="23">
        <f>IF(G885="Mix",'Growth Factors'!$O$7,(IF(G885="Oil",'Growth Factors'!$F$7,'Growth Factors'!$L$7)))</f>
        <v>0.14741463403243865</v>
      </c>
      <c r="J885" s="23">
        <f>IF(G885="Mix",'Growth Factors'!$P$7,(IF(G885="Oil",'Growth Factors'!$G$7,'Growth Factors'!$M$7)))</f>
        <v>-9.7846340250338504E-3</v>
      </c>
      <c r="K885" s="23">
        <f>IF(G885="Mix",'Growth Factors'!$N$12,(IF(G885="Oil",'Growth Factors'!$E$12,'Growth Factors'!$K$12)))</f>
        <v>0.12354040091572198</v>
      </c>
      <c r="L885" s="23">
        <f>IF(G885="Mix",'Growth Factors'!$O$12,(IF(G885="Oil",'Growth Factors'!$F$12,'Growth Factors'!$L$12)))</f>
        <v>0.23183776999580308</v>
      </c>
      <c r="M885" s="23">
        <f>IF(G885="Mix",'Growth Factors'!$P$12,(IF(G885="Oil",'Growth Factors'!$G$12,'Growth Factors'!$M$12)))</f>
        <v>2.7241294693957304E-2</v>
      </c>
      <c r="N885" s="24" t="str">
        <f>VLOOKUP(A885,'Part 50 Counties'!$A$2:$B$34,2)</f>
        <v>Yes</v>
      </c>
      <c r="O885" s="25">
        <f>(IF(N885="No",0,(IF(D885="CO2",0,(VLOOKUP(F885,'Rule Reductions'!$C$2:$E$75,2,FALSE))))))</f>
        <v>0</v>
      </c>
      <c r="P885" s="25">
        <f>(IF(N885="No",0,(IF(D885="CO2",0,(VLOOKUP(F885,'Rule Reductions'!$C$2:$E$75,3,FALSE))))))</f>
        <v>0</v>
      </c>
      <c r="Q885" s="22">
        <f t="shared" si="78"/>
        <v>0.95302944161747838</v>
      </c>
      <c r="R885" s="22">
        <f t="shared" si="79"/>
        <v>1.0036246988815376</v>
      </c>
      <c r="S885" s="22">
        <f t="shared" si="80"/>
        <v>0.86612508593506488</v>
      </c>
      <c r="T885" s="22">
        <f t="shared" si="81"/>
        <v>0.98274230004147278</v>
      </c>
      <c r="U885" s="22">
        <f t="shared" si="82"/>
        <v>1.0774682266672146</v>
      </c>
      <c r="V885" s="22">
        <f t="shared" si="83"/>
        <v>0.89851105649813179</v>
      </c>
    </row>
    <row r="886" spans="1:22" x14ac:dyDescent="0.25">
      <c r="A886" s="1" t="s">
        <v>44</v>
      </c>
      <c r="B886" s="1" t="s">
        <v>35</v>
      </c>
      <c r="C886" s="1" t="s">
        <v>13</v>
      </c>
      <c r="D886" s="1" t="s">
        <v>23</v>
      </c>
      <c r="E886" s="6">
        <v>9.3463291139240496</v>
      </c>
      <c r="F886" s="1" t="s">
        <v>13</v>
      </c>
      <c r="G886" s="1" t="s">
        <v>101</v>
      </c>
      <c r="H886" s="13">
        <f>IF(G886="Mix",'Growth Factors'!$N$7,(IF(G886="Oil",'Growth Factors'!$E$7,'Growth Factors'!$K$7)))</f>
        <v>8.9570562775409979E-2</v>
      </c>
      <c r="I886" s="23">
        <f>IF(G886="Mix",'Growth Factors'!$O$7,(IF(G886="Oil",'Growth Factors'!$F$7,'Growth Factors'!$L$7)))</f>
        <v>0.14741463403243865</v>
      </c>
      <c r="J886" s="23">
        <f>IF(G886="Mix",'Growth Factors'!$P$7,(IF(G886="Oil",'Growth Factors'!$G$7,'Growth Factors'!$M$7)))</f>
        <v>-9.7846340250338504E-3</v>
      </c>
      <c r="K886" s="23">
        <f>IF(G886="Mix",'Growth Factors'!$N$12,(IF(G886="Oil",'Growth Factors'!$E$12,'Growth Factors'!$K$12)))</f>
        <v>0.12354040091572198</v>
      </c>
      <c r="L886" s="23">
        <f>IF(G886="Mix",'Growth Factors'!$O$12,(IF(G886="Oil",'Growth Factors'!$F$12,'Growth Factors'!$L$12)))</f>
        <v>0.23183776999580308</v>
      </c>
      <c r="M886" s="23">
        <f>IF(G886="Mix",'Growth Factors'!$P$12,(IF(G886="Oil",'Growth Factors'!$G$12,'Growth Factors'!$M$12)))</f>
        <v>2.7241294693957304E-2</v>
      </c>
      <c r="N886" s="24" t="str">
        <f>VLOOKUP(A886,'Part 50 Counties'!$A$2:$B$34,2)</f>
        <v>Yes</v>
      </c>
      <c r="O886" s="25">
        <f>(IF(N886="No",0,(IF(D886="CO2",0,(VLOOKUP(F886,'Rule Reductions'!$C$2:$E$75,2,FALSE))))))</f>
        <v>0.8</v>
      </c>
      <c r="P886" s="25">
        <f>(IF(N886="No",0,(IF(D886="CO2",0,(VLOOKUP(F886,'Rule Reductions'!$C$2:$E$75,3,FALSE))))))</f>
        <v>0.90578983189522233</v>
      </c>
      <c r="Q886" s="4">
        <f t="shared" si="78"/>
        <v>2.0366970145084848</v>
      </c>
      <c r="R886" s="22">
        <f t="shared" si="79"/>
        <v>2.1448229599599777</v>
      </c>
      <c r="S886" s="22">
        <f t="shared" si="80"/>
        <v>1.8509757408133567</v>
      </c>
      <c r="T886" s="4">
        <f t="shared" si="81"/>
        <v>0.98929893653653955</v>
      </c>
      <c r="U886" s="22">
        <f t="shared" si="82"/>
        <v>1.0846568533264549</v>
      </c>
      <c r="V886" s="22">
        <f t="shared" si="83"/>
        <v>0.90450572100377913</v>
      </c>
    </row>
    <row r="887" spans="1:22" x14ac:dyDescent="0.25">
      <c r="A887" s="1" t="s">
        <v>44</v>
      </c>
      <c r="B887" s="1" t="s">
        <v>35</v>
      </c>
      <c r="C887" s="1" t="s">
        <v>13</v>
      </c>
      <c r="D887" s="1" t="s">
        <v>24</v>
      </c>
      <c r="E887" s="4">
        <v>0.26202531645569599</v>
      </c>
      <c r="F887" s="1" t="s">
        <v>13</v>
      </c>
      <c r="G887" s="1" t="s">
        <v>101</v>
      </c>
      <c r="H887" s="13">
        <f>IF(G887="Mix",'Growth Factors'!$N$7,(IF(G887="Oil",'Growth Factors'!$E$7,'Growth Factors'!$K$7)))</f>
        <v>8.9570562775409979E-2</v>
      </c>
      <c r="I887" s="23">
        <f>IF(G887="Mix",'Growth Factors'!$O$7,(IF(G887="Oil",'Growth Factors'!$F$7,'Growth Factors'!$L$7)))</f>
        <v>0.14741463403243865</v>
      </c>
      <c r="J887" s="23">
        <f>IF(G887="Mix",'Growth Factors'!$P$7,(IF(G887="Oil",'Growth Factors'!$G$7,'Growth Factors'!$M$7)))</f>
        <v>-9.7846340250338504E-3</v>
      </c>
      <c r="K887" s="23">
        <f>IF(G887="Mix",'Growth Factors'!$N$12,(IF(G887="Oil",'Growth Factors'!$E$12,'Growth Factors'!$K$12)))</f>
        <v>0.12354040091572198</v>
      </c>
      <c r="L887" s="23">
        <f>IF(G887="Mix",'Growth Factors'!$O$12,(IF(G887="Oil",'Growth Factors'!$F$12,'Growth Factors'!$L$12)))</f>
        <v>0.23183776999580308</v>
      </c>
      <c r="M887" s="23">
        <f>IF(G887="Mix",'Growth Factors'!$P$12,(IF(G887="Oil",'Growth Factors'!$G$12,'Growth Factors'!$M$12)))</f>
        <v>2.7241294693957304E-2</v>
      </c>
      <c r="N887" s="24" t="str">
        <f>VLOOKUP(A887,'Part 50 Counties'!$A$2:$B$34,2)</f>
        <v>Yes</v>
      </c>
      <c r="O887" s="25">
        <f>(IF(N887="No",0,(IF(D887="CO2",0,(VLOOKUP(F887,'Rule Reductions'!$C$2:$E$75,2,FALSE))))))</f>
        <v>0</v>
      </c>
      <c r="P887" s="25">
        <f>(IF(N887="No",0,(IF(D887="CO2",0,(VLOOKUP(F887,'Rule Reductions'!$C$2:$E$75,3,FALSE))))))</f>
        <v>0</v>
      </c>
      <c r="Q887" s="22">
        <f t="shared" si="78"/>
        <v>0.28549507151203757</v>
      </c>
      <c r="R887" s="22">
        <f t="shared" si="79"/>
        <v>0.30065168258824637</v>
      </c>
      <c r="S887" s="22">
        <f t="shared" si="80"/>
        <v>0.25946149462888335</v>
      </c>
      <c r="T887" s="22">
        <f t="shared" si="81"/>
        <v>0.29439602910070156</v>
      </c>
      <c r="U887" s="22">
        <f t="shared" si="82"/>
        <v>0.3227726815052292</v>
      </c>
      <c r="V887" s="22">
        <f t="shared" si="83"/>
        <v>0.26916322531854303</v>
      </c>
    </row>
    <row r="888" spans="1:22" x14ac:dyDescent="0.25">
      <c r="A888" s="1" t="s">
        <v>67</v>
      </c>
      <c r="B888" s="1" t="s">
        <v>35</v>
      </c>
      <c r="C888" s="1" t="s">
        <v>13</v>
      </c>
      <c r="D888" s="1" t="s">
        <v>23</v>
      </c>
      <c r="E888" s="3">
        <v>0</v>
      </c>
      <c r="F888" s="1" t="s">
        <v>13</v>
      </c>
      <c r="G888" s="1" t="s">
        <v>101</v>
      </c>
      <c r="H888" s="13">
        <f>IF(G888="Mix",'Growth Factors'!$N$7,(IF(G888="Oil",'Growth Factors'!$E$7,'Growth Factors'!$K$7)))</f>
        <v>8.9570562775409979E-2</v>
      </c>
      <c r="I888" s="23">
        <f>IF(G888="Mix",'Growth Factors'!$O$7,(IF(G888="Oil",'Growth Factors'!$F$7,'Growth Factors'!$L$7)))</f>
        <v>0.14741463403243865</v>
      </c>
      <c r="J888" s="23">
        <f>IF(G888="Mix",'Growth Factors'!$P$7,(IF(G888="Oil",'Growth Factors'!$G$7,'Growth Factors'!$M$7)))</f>
        <v>-9.7846340250338504E-3</v>
      </c>
      <c r="K888" s="23">
        <f>IF(G888="Mix",'Growth Factors'!$N$12,(IF(G888="Oil",'Growth Factors'!$E$12,'Growth Factors'!$K$12)))</f>
        <v>0.12354040091572198</v>
      </c>
      <c r="L888" s="23">
        <f>IF(G888="Mix",'Growth Factors'!$O$12,(IF(G888="Oil",'Growth Factors'!$F$12,'Growth Factors'!$L$12)))</f>
        <v>0.23183776999580308</v>
      </c>
      <c r="M888" s="23">
        <f>IF(G888="Mix",'Growth Factors'!$P$12,(IF(G888="Oil",'Growth Factors'!$G$12,'Growth Factors'!$M$12)))</f>
        <v>2.7241294693957304E-2</v>
      </c>
      <c r="N888" s="24" t="str">
        <f>VLOOKUP(A888,'Part 50 Counties'!$A$2:$B$34,2)</f>
        <v>No</v>
      </c>
      <c r="O888" s="25">
        <f>(IF(N888="No",0,(IF(D888="CO2",0,(VLOOKUP(F888,'Rule Reductions'!$C$2:$E$75,2,FALSE))))))</f>
        <v>0</v>
      </c>
      <c r="P888" s="25">
        <f>(IF(N888="No",0,(IF(D888="CO2",0,(VLOOKUP(F888,'Rule Reductions'!$C$2:$E$75,3,FALSE))))))</f>
        <v>0</v>
      </c>
      <c r="Q888" s="4">
        <f t="shared" si="78"/>
        <v>0</v>
      </c>
      <c r="R888" s="22">
        <f t="shared" si="79"/>
        <v>0</v>
      </c>
      <c r="S888" s="22">
        <f t="shared" si="80"/>
        <v>0</v>
      </c>
      <c r="T888" s="4">
        <f t="shared" si="81"/>
        <v>0</v>
      </c>
      <c r="U888" s="22">
        <f t="shared" si="82"/>
        <v>0</v>
      </c>
      <c r="V888" s="22">
        <f t="shared" si="83"/>
        <v>0</v>
      </c>
    </row>
    <row r="889" spans="1:22" x14ac:dyDescent="0.25">
      <c r="A889" s="1" t="s">
        <v>67</v>
      </c>
      <c r="B889" s="1" t="s">
        <v>35</v>
      </c>
      <c r="C889" s="1" t="s">
        <v>13</v>
      </c>
      <c r="D889" s="1" t="s">
        <v>24</v>
      </c>
      <c r="E889" s="3">
        <v>0</v>
      </c>
      <c r="F889" s="1" t="s">
        <v>13</v>
      </c>
      <c r="G889" s="1" t="s">
        <v>101</v>
      </c>
      <c r="H889" s="13">
        <f>IF(G889="Mix",'Growth Factors'!$N$7,(IF(G889="Oil",'Growth Factors'!$E$7,'Growth Factors'!$K$7)))</f>
        <v>8.9570562775409979E-2</v>
      </c>
      <c r="I889" s="23">
        <f>IF(G889="Mix",'Growth Factors'!$O$7,(IF(G889="Oil",'Growth Factors'!$F$7,'Growth Factors'!$L$7)))</f>
        <v>0.14741463403243865</v>
      </c>
      <c r="J889" s="23">
        <f>IF(G889="Mix",'Growth Factors'!$P$7,(IF(G889="Oil",'Growth Factors'!$G$7,'Growth Factors'!$M$7)))</f>
        <v>-9.7846340250338504E-3</v>
      </c>
      <c r="K889" s="23">
        <f>IF(G889="Mix",'Growth Factors'!$N$12,(IF(G889="Oil",'Growth Factors'!$E$12,'Growth Factors'!$K$12)))</f>
        <v>0.12354040091572198</v>
      </c>
      <c r="L889" s="23">
        <f>IF(G889="Mix",'Growth Factors'!$O$12,(IF(G889="Oil",'Growth Factors'!$F$12,'Growth Factors'!$L$12)))</f>
        <v>0.23183776999580308</v>
      </c>
      <c r="M889" s="23">
        <f>IF(G889="Mix",'Growth Factors'!$P$12,(IF(G889="Oil",'Growth Factors'!$G$12,'Growth Factors'!$M$12)))</f>
        <v>2.7241294693957304E-2</v>
      </c>
      <c r="N889" s="24" t="str">
        <f>VLOOKUP(A889,'Part 50 Counties'!$A$2:$B$34,2)</f>
        <v>No</v>
      </c>
      <c r="O889" s="25">
        <f>(IF(N889="No",0,(IF(D889="CO2",0,(VLOOKUP(F889,'Rule Reductions'!$C$2:$E$75,2,FALSE))))))</f>
        <v>0</v>
      </c>
      <c r="P889" s="25">
        <f>(IF(N889="No",0,(IF(D889="CO2",0,(VLOOKUP(F889,'Rule Reductions'!$C$2:$E$75,3,FALSE))))))</f>
        <v>0</v>
      </c>
      <c r="Q889" s="22">
        <f t="shared" si="78"/>
        <v>0</v>
      </c>
      <c r="R889" s="22">
        <f t="shared" si="79"/>
        <v>0</v>
      </c>
      <c r="S889" s="22">
        <f t="shared" si="80"/>
        <v>0</v>
      </c>
      <c r="T889" s="22">
        <f t="shared" si="81"/>
        <v>0</v>
      </c>
      <c r="U889" s="22">
        <f t="shared" si="82"/>
        <v>0</v>
      </c>
      <c r="V889" s="22">
        <f t="shared" si="83"/>
        <v>0</v>
      </c>
    </row>
    <row r="890" spans="1:22" x14ac:dyDescent="0.25">
      <c r="A890" s="1" t="s">
        <v>70</v>
      </c>
      <c r="B890" s="1" t="s">
        <v>35</v>
      </c>
      <c r="C890" s="1" t="s">
        <v>13</v>
      </c>
      <c r="D890" s="1" t="s">
        <v>23</v>
      </c>
      <c r="E890" s="3">
        <v>0</v>
      </c>
      <c r="F890" s="1" t="s">
        <v>13</v>
      </c>
      <c r="G890" s="1" t="s">
        <v>101</v>
      </c>
      <c r="H890" s="13">
        <f>IF(G890="Mix",'Growth Factors'!$N$7,(IF(G890="Oil",'Growth Factors'!$E$7,'Growth Factors'!$K$7)))</f>
        <v>8.9570562775409979E-2</v>
      </c>
      <c r="I890" s="23">
        <f>IF(G890="Mix",'Growth Factors'!$O$7,(IF(G890="Oil",'Growth Factors'!$F$7,'Growth Factors'!$L$7)))</f>
        <v>0.14741463403243865</v>
      </c>
      <c r="J890" s="23">
        <f>IF(G890="Mix",'Growth Factors'!$P$7,(IF(G890="Oil",'Growth Factors'!$G$7,'Growth Factors'!$M$7)))</f>
        <v>-9.7846340250338504E-3</v>
      </c>
      <c r="K890" s="23">
        <f>IF(G890="Mix",'Growth Factors'!$N$12,(IF(G890="Oil",'Growth Factors'!$E$12,'Growth Factors'!$K$12)))</f>
        <v>0.12354040091572198</v>
      </c>
      <c r="L890" s="23">
        <f>IF(G890="Mix",'Growth Factors'!$O$12,(IF(G890="Oil",'Growth Factors'!$F$12,'Growth Factors'!$L$12)))</f>
        <v>0.23183776999580308</v>
      </c>
      <c r="M890" s="23">
        <f>IF(G890="Mix",'Growth Factors'!$P$12,(IF(G890="Oil",'Growth Factors'!$G$12,'Growth Factors'!$M$12)))</f>
        <v>2.7241294693957304E-2</v>
      </c>
      <c r="N890" s="24" t="str">
        <f>VLOOKUP(A890,'Part 50 Counties'!$A$2:$B$34,2)</f>
        <v>Yes</v>
      </c>
      <c r="O890" s="25">
        <f>(IF(N890="No",0,(IF(D890="CO2",0,(VLOOKUP(F890,'Rule Reductions'!$C$2:$E$75,2,FALSE))))))</f>
        <v>0.8</v>
      </c>
      <c r="P890" s="25">
        <f>(IF(N890="No",0,(IF(D890="CO2",0,(VLOOKUP(F890,'Rule Reductions'!$C$2:$E$75,3,FALSE))))))</f>
        <v>0.90578983189522233</v>
      </c>
      <c r="Q890" s="4">
        <f t="shared" si="78"/>
        <v>0</v>
      </c>
      <c r="R890" s="22">
        <f t="shared" si="79"/>
        <v>0</v>
      </c>
      <c r="S890" s="22">
        <f t="shared" si="80"/>
        <v>0</v>
      </c>
      <c r="T890" s="4">
        <f t="shared" si="81"/>
        <v>0</v>
      </c>
      <c r="U890" s="22">
        <f t="shared" si="82"/>
        <v>0</v>
      </c>
      <c r="V890" s="22">
        <f t="shared" si="83"/>
        <v>0</v>
      </c>
    </row>
    <row r="891" spans="1:22" x14ac:dyDescent="0.25">
      <c r="A891" s="1" t="s">
        <v>70</v>
      </c>
      <c r="B891" s="1" t="s">
        <v>35</v>
      </c>
      <c r="C891" s="1" t="s">
        <v>13</v>
      </c>
      <c r="D891" s="1" t="s">
        <v>24</v>
      </c>
      <c r="E891" s="3">
        <v>0</v>
      </c>
      <c r="F891" s="1" t="s">
        <v>13</v>
      </c>
      <c r="G891" s="1" t="s">
        <v>101</v>
      </c>
      <c r="H891" s="13">
        <f>IF(G891="Mix",'Growth Factors'!$N$7,(IF(G891="Oil",'Growth Factors'!$E$7,'Growth Factors'!$K$7)))</f>
        <v>8.9570562775409979E-2</v>
      </c>
      <c r="I891" s="23">
        <f>IF(G891="Mix",'Growth Factors'!$O$7,(IF(G891="Oil",'Growth Factors'!$F$7,'Growth Factors'!$L$7)))</f>
        <v>0.14741463403243865</v>
      </c>
      <c r="J891" s="23">
        <f>IF(G891="Mix",'Growth Factors'!$P$7,(IF(G891="Oil",'Growth Factors'!$G$7,'Growth Factors'!$M$7)))</f>
        <v>-9.7846340250338504E-3</v>
      </c>
      <c r="K891" s="23">
        <f>IF(G891="Mix",'Growth Factors'!$N$12,(IF(G891="Oil",'Growth Factors'!$E$12,'Growth Factors'!$K$12)))</f>
        <v>0.12354040091572198</v>
      </c>
      <c r="L891" s="23">
        <f>IF(G891="Mix",'Growth Factors'!$O$12,(IF(G891="Oil",'Growth Factors'!$F$12,'Growth Factors'!$L$12)))</f>
        <v>0.23183776999580308</v>
      </c>
      <c r="M891" s="23">
        <f>IF(G891="Mix",'Growth Factors'!$P$12,(IF(G891="Oil",'Growth Factors'!$G$12,'Growth Factors'!$M$12)))</f>
        <v>2.7241294693957304E-2</v>
      </c>
      <c r="N891" s="24" t="str">
        <f>VLOOKUP(A891,'Part 50 Counties'!$A$2:$B$34,2)</f>
        <v>Yes</v>
      </c>
      <c r="O891" s="25">
        <f>(IF(N891="No",0,(IF(D891="CO2",0,(VLOOKUP(F891,'Rule Reductions'!$C$2:$E$75,2,FALSE))))))</f>
        <v>0</v>
      </c>
      <c r="P891" s="25">
        <f>(IF(N891="No",0,(IF(D891="CO2",0,(VLOOKUP(F891,'Rule Reductions'!$C$2:$E$75,3,FALSE))))))</f>
        <v>0</v>
      </c>
      <c r="Q891" s="22">
        <f t="shared" si="78"/>
        <v>0</v>
      </c>
      <c r="R891" s="22">
        <f t="shared" si="79"/>
        <v>0</v>
      </c>
      <c r="S891" s="22">
        <f t="shared" si="80"/>
        <v>0</v>
      </c>
      <c r="T891" s="22">
        <f t="shared" si="81"/>
        <v>0</v>
      </c>
      <c r="U891" s="22">
        <f t="shared" si="82"/>
        <v>0</v>
      </c>
      <c r="V891" s="22">
        <f t="shared" si="83"/>
        <v>0</v>
      </c>
    </row>
    <row r="892" spans="1:22" x14ac:dyDescent="0.25">
      <c r="A892" s="1" t="s">
        <v>39</v>
      </c>
      <c r="B892" s="1" t="s">
        <v>16</v>
      </c>
      <c r="C892" s="1" t="s">
        <v>8</v>
      </c>
      <c r="D892" s="1" t="s">
        <v>23</v>
      </c>
      <c r="E892" s="2">
        <v>62.018607551999999</v>
      </c>
      <c r="F892" s="1" t="s">
        <v>8</v>
      </c>
      <c r="G892" s="1" t="s">
        <v>100</v>
      </c>
      <c r="H892" s="13">
        <f>IF(G892="Mix",'Growth Factors'!$N$7,(IF(G892="Oil",'Growth Factors'!$E$7,'Growth Factors'!$K$7)))</f>
        <v>0.12321919048916015</v>
      </c>
      <c r="I892" s="23">
        <f>IF(G892="Mix",'Growth Factors'!$O$7,(IF(G892="Oil",'Growth Factors'!$F$7,'Growth Factors'!$L$7)))</f>
        <v>0.28844315001838977</v>
      </c>
      <c r="J892" s="23">
        <f>IF(G892="Mix",'Growth Factors'!$P$7,(IF(G892="Oil",'Growth Factors'!$G$7,'Growth Factors'!$M$7)))</f>
        <v>-5.5772089494429255E-4</v>
      </c>
      <c r="K892" s="23">
        <f>IF(G892="Mix",'Growth Factors'!$N$12,(IF(G892="Oil",'Growth Factors'!$E$12,'Growth Factors'!$K$12)))</f>
        <v>0.15067268446583987</v>
      </c>
      <c r="L892" s="23">
        <f>IF(G892="Mix",'Growth Factors'!$O$12,(IF(G892="Oil",'Growth Factors'!$F$12,'Growth Factors'!$L$12)))</f>
        <v>0.41821082914081459</v>
      </c>
      <c r="M892" s="23">
        <f>IF(G892="Mix",'Growth Factors'!$P$12,(IF(G892="Oil",'Growth Factors'!$G$12,'Growth Factors'!$M$12)))</f>
        <v>6.2059761281023675E-3</v>
      </c>
      <c r="N892" s="24" t="str">
        <f>VLOOKUP(A892,'Part 50 Counties'!$A$2:$B$34,2)</f>
        <v>Yes</v>
      </c>
      <c r="O892" s="25">
        <f>(IF(N892="No",0,(IF(D892="CO2",0,(VLOOKUP(F892,'Rule Reductions'!$C$2:$E$75,2,FALSE))))))</f>
        <v>0.8</v>
      </c>
      <c r="P892" s="25">
        <f>(IF(N892="No",0,(IF(D892="CO2",0,(VLOOKUP(F892,'Rule Reductions'!$C$2:$E$75,3,FALSE))))))</f>
        <v>0.90578983189522233</v>
      </c>
      <c r="Q892" s="22">
        <f t="shared" si="78"/>
        <v>13.932098033964467</v>
      </c>
      <c r="R892" s="22">
        <f t="shared" si="79"/>
        <v>15.981490014810632</v>
      </c>
      <c r="S892" s="22">
        <f t="shared" si="80"/>
        <v>12.396803695738576</v>
      </c>
      <c r="T892" s="22">
        <f t="shared" si="81"/>
        <v>6.7231313092223157</v>
      </c>
      <c r="U892" s="22">
        <f t="shared" si="82"/>
        <v>8.2862987513264557</v>
      </c>
      <c r="V892" s="22">
        <f t="shared" si="83"/>
        <v>5.8790436176676923</v>
      </c>
    </row>
    <row r="893" spans="1:22" x14ac:dyDescent="0.25">
      <c r="A893" s="1" t="s">
        <v>39</v>
      </c>
      <c r="B893" s="1" t="s">
        <v>16</v>
      </c>
      <c r="C893" s="1" t="s">
        <v>8</v>
      </c>
      <c r="D893" s="1" t="s">
        <v>24</v>
      </c>
      <c r="E893" s="4">
        <v>0.48819401579999999</v>
      </c>
      <c r="F893" s="1" t="s">
        <v>8</v>
      </c>
      <c r="G893" s="1" t="s">
        <v>100</v>
      </c>
      <c r="H893" s="13">
        <f>IF(G893="Mix",'Growth Factors'!$N$7,(IF(G893="Oil",'Growth Factors'!$E$7,'Growth Factors'!$K$7)))</f>
        <v>0.12321919048916015</v>
      </c>
      <c r="I893" s="23">
        <f>IF(G893="Mix",'Growth Factors'!$O$7,(IF(G893="Oil",'Growth Factors'!$F$7,'Growth Factors'!$L$7)))</f>
        <v>0.28844315001838977</v>
      </c>
      <c r="J893" s="23">
        <f>IF(G893="Mix",'Growth Factors'!$P$7,(IF(G893="Oil",'Growth Factors'!$G$7,'Growth Factors'!$M$7)))</f>
        <v>-5.5772089494429255E-4</v>
      </c>
      <c r="K893" s="23">
        <f>IF(G893="Mix",'Growth Factors'!$N$12,(IF(G893="Oil",'Growth Factors'!$E$12,'Growth Factors'!$K$12)))</f>
        <v>0.15067268446583987</v>
      </c>
      <c r="L893" s="23">
        <f>IF(G893="Mix",'Growth Factors'!$O$12,(IF(G893="Oil",'Growth Factors'!$F$12,'Growth Factors'!$L$12)))</f>
        <v>0.41821082914081459</v>
      </c>
      <c r="M893" s="23">
        <f>IF(G893="Mix",'Growth Factors'!$P$12,(IF(G893="Oil",'Growth Factors'!$G$12,'Growth Factors'!$M$12)))</f>
        <v>6.2059761281023675E-3</v>
      </c>
      <c r="N893" s="24" t="str">
        <f>VLOOKUP(A893,'Part 50 Counties'!$A$2:$B$34,2)</f>
        <v>Yes</v>
      </c>
      <c r="O893" s="25">
        <f>(IF(N893="No",0,(IF(D893="CO2",0,(VLOOKUP(F893,'Rule Reductions'!$C$2:$E$75,2,FALSE))))))</f>
        <v>0</v>
      </c>
      <c r="P893" s="25">
        <f>(IF(N893="No",0,(IF(D893="CO2",0,(VLOOKUP(F893,'Rule Reductions'!$C$2:$E$75,3,FALSE))))))</f>
        <v>0</v>
      </c>
      <c r="Q893" s="22">
        <f t="shared" si="78"/>
        <v>0.54834888722852826</v>
      </c>
      <c r="R893" s="22">
        <f t="shared" si="79"/>
        <v>0.62901023553747948</v>
      </c>
      <c r="S893" s="22">
        <f t="shared" si="80"/>
        <v>0.48792173979660153</v>
      </c>
      <c r="T893" s="22">
        <f t="shared" si="81"/>
        <v>0.56175151870074469</v>
      </c>
      <c r="U893" s="22">
        <f t="shared" si="82"/>
        <v>0.6923620399293019</v>
      </c>
      <c r="V893" s="22">
        <f t="shared" si="83"/>
        <v>0.49122373620793724</v>
      </c>
    </row>
    <row r="894" spans="1:22" x14ac:dyDescent="0.25">
      <c r="A894" s="1" t="s">
        <v>39</v>
      </c>
      <c r="B894" s="1" t="s">
        <v>45</v>
      </c>
      <c r="C894" s="1" t="s">
        <v>8</v>
      </c>
      <c r="D894" s="1" t="s">
        <v>23</v>
      </c>
      <c r="E894" s="2">
        <v>81.600568941794194</v>
      </c>
      <c r="F894" s="1" t="s">
        <v>8</v>
      </c>
      <c r="G894" s="1" t="s">
        <v>100</v>
      </c>
      <c r="H894" s="13">
        <f>IF(G894="Mix",'Growth Factors'!$N$7,(IF(G894="Oil",'Growth Factors'!$E$7,'Growth Factors'!$K$7)))</f>
        <v>0.12321919048916015</v>
      </c>
      <c r="I894" s="23">
        <f>IF(G894="Mix",'Growth Factors'!$O$7,(IF(G894="Oil",'Growth Factors'!$F$7,'Growth Factors'!$L$7)))</f>
        <v>0.28844315001838977</v>
      </c>
      <c r="J894" s="23">
        <f>IF(G894="Mix",'Growth Factors'!$P$7,(IF(G894="Oil",'Growth Factors'!$G$7,'Growth Factors'!$M$7)))</f>
        <v>-5.5772089494429255E-4</v>
      </c>
      <c r="K894" s="23">
        <f>IF(G894="Mix",'Growth Factors'!$N$12,(IF(G894="Oil",'Growth Factors'!$E$12,'Growth Factors'!$K$12)))</f>
        <v>0.15067268446583987</v>
      </c>
      <c r="L894" s="23">
        <f>IF(G894="Mix",'Growth Factors'!$O$12,(IF(G894="Oil",'Growth Factors'!$F$12,'Growth Factors'!$L$12)))</f>
        <v>0.41821082914081459</v>
      </c>
      <c r="M894" s="23">
        <f>IF(G894="Mix",'Growth Factors'!$P$12,(IF(G894="Oil",'Growth Factors'!$G$12,'Growth Factors'!$M$12)))</f>
        <v>6.2059761281023675E-3</v>
      </c>
      <c r="N894" s="24" t="str">
        <f>VLOOKUP(A894,'Part 50 Counties'!$A$2:$B$34,2)</f>
        <v>Yes</v>
      </c>
      <c r="O894" s="25">
        <f>(IF(N894="No",0,(IF(D894="CO2",0,(VLOOKUP(F894,'Rule Reductions'!$C$2:$E$75,2,FALSE))))))</f>
        <v>0.8</v>
      </c>
      <c r="P894" s="25">
        <f>(IF(N894="No",0,(IF(D894="CO2",0,(VLOOKUP(F894,'Rule Reductions'!$C$2:$E$75,3,FALSE))))))</f>
        <v>0.90578983189522233</v>
      </c>
      <c r="Q894" s="22">
        <f t="shared" si="78"/>
        <v>18.331064998051392</v>
      </c>
      <c r="R894" s="22">
        <f t="shared" si="79"/>
        <v>21.027538818131614</v>
      </c>
      <c r="S894" s="22">
        <f t="shared" si="80"/>
        <v>16.311011719891198</v>
      </c>
      <c r="T894" s="22">
        <f t="shared" si="81"/>
        <v>8.8459151464009107</v>
      </c>
      <c r="U894" s="22">
        <f t="shared" si="82"/>
        <v>10.90264227494918</v>
      </c>
      <c r="V894" s="22">
        <f t="shared" si="83"/>
        <v>7.7353124001223579</v>
      </c>
    </row>
    <row r="895" spans="1:22" x14ac:dyDescent="0.25">
      <c r="A895" s="1" t="s">
        <v>39</v>
      </c>
      <c r="B895" s="1" t="s">
        <v>45</v>
      </c>
      <c r="C895" s="1" t="s">
        <v>8</v>
      </c>
      <c r="D895" s="1" t="s">
        <v>24</v>
      </c>
      <c r="E895" s="6">
        <v>4.4215660748325396</v>
      </c>
      <c r="F895" s="1" t="s">
        <v>8</v>
      </c>
      <c r="G895" s="1" t="s">
        <v>100</v>
      </c>
      <c r="H895" s="13">
        <f>IF(G895="Mix",'Growth Factors'!$N$7,(IF(G895="Oil",'Growth Factors'!$E$7,'Growth Factors'!$K$7)))</f>
        <v>0.12321919048916015</v>
      </c>
      <c r="I895" s="23">
        <f>IF(G895="Mix",'Growth Factors'!$O$7,(IF(G895="Oil",'Growth Factors'!$F$7,'Growth Factors'!$L$7)))</f>
        <v>0.28844315001838977</v>
      </c>
      <c r="J895" s="23">
        <f>IF(G895="Mix",'Growth Factors'!$P$7,(IF(G895="Oil",'Growth Factors'!$G$7,'Growth Factors'!$M$7)))</f>
        <v>-5.5772089494429255E-4</v>
      </c>
      <c r="K895" s="23">
        <f>IF(G895="Mix",'Growth Factors'!$N$12,(IF(G895="Oil",'Growth Factors'!$E$12,'Growth Factors'!$K$12)))</f>
        <v>0.15067268446583987</v>
      </c>
      <c r="L895" s="23">
        <f>IF(G895="Mix",'Growth Factors'!$O$12,(IF(G895="Oil",'Growth Factors'!$F$12,'Growth Factors'!$L$12)))</f>
        <v>0.41821082914081459</v>
      </c>
      <c r="M895" s="23">
        <f>IF(G895="Mix",'Growth Factors'!$P$12,(IF(G895="Oil",'Growth Factors'!$G$12,'Growth Factors'!$M$12)))</f>
        <v>6.2059761281023675E-3</v>
      </c>
      <c r="N895" s="24" t="str">
        <f>VLOOKUP(A895,'Part 50 Counties'!$A$2:$B$34,2)</f>
        <v>Yes</v>
      </c>
      <c r="O895" s="25">
        <f>(IF(N895="No",0,(IF(D895="CO2",0,(VLOOKUP(F895,'Rule Reductions'!$C$2:$E$75,2,FALSE))))))</f>
        <v>0</v>
      </c>
      <c r="P895" s="25">
        <f>(IF(N895="No",0,(IF(D895="CO2",0,(VLOOKUP(F895,'Rule Reductions'!$C$2:$E$75,3,FALSE))))))</f>
        <v>0</v>
      </c>
      <c r="Q895" s="22">
        <f t="shared" si="78"/>
        <v>4.9663878672677386</v>
      </c>
      <c r="R895" s="22">
        <f t="shared" si="79"/>
        <v>5.6969365214716845</v>
      </c>
      <c r="S895" s="22">
        <f t="shared" si="80"/>
        <v>4.4191000750442289</v>
      </c>
      <c r="T895" s="22">
        <f t="shared" si="81"/>
        <v>5.0877753048706449</v>
      </c>
      <c r="U895" s="22">
        <f t="shared" si="82"/>
        <v>6.270712889089153</v>
      </c>
      <c r="V895" s="22">
        <f t="shared" si="83"/>
        <v>4.4490062083417774</v>
      </c>
    </row>
    <row r="896" spans="1:22" x14ac:dyDescent="0.25">
      <c r="A896" s="1" t="s">
        <v>46</v>
      </c>
      <c r="B896" s="1" t="s">
        <v>16</v>
      </c>
      <c r="C896" s="1" t="s">
        <v>8</v>
      </c>
      <c r="D896" s="1" t="s">
        <v>23</v>
      </c>
      <c r="E896" s="6">
        <v>1.5129415481897399</v>
      </c>
      <c r="F896" s="1" t="s">
        <v>8</v>
      </c>
      <c r="G896" s="1" t="s">
        <v>100</v>
      </c>
      <c r="H896" s="13">
        <f>IF(G896="Mix",'Growth Factors'!$N$7,(IF(G896="Oil",'Growth Factors'!$E$7,'Growth Factors'!$K$7)))</f>
        <v>0.12321919048916015</v>
      </c>
      <c r="I896" s="23">
        <f>IF(G896="Mix",'Growth Factors'!$O$7,(IF(G896="Oil",'Growth Factors'!$F$7,'Growth Factors'!$L$7)))</f>
        <v>0.28844315001838977</v>
      </c>
      <c r="J896" s="23">
        <f>IF(G896="Mix",'Growth Factors'!$P$7,(IF(G896="Oil",'Growth Factors'!$G$7,'Growth Factors'!$M$7)))</f>
        <v>-5.5772089494429255E-4</v>
      </c>
      <c r="K896" s="23">
        <f>IF(G896="Mix",'Growth Factors'!$N$12,(IF(G896="Oil",'Growth Factors'!$E$12,'Growth Factors'!$K$12)))</f>
        <v>0.15067268446583987</v>
      </c>
      <c r="L896" s="23">
        <f>IF(G896="Mix",'Growth Factors'!$O$12,(IF(G896="Oil",'Growth Factors'!$F$12,'Growth Factors'!$L$12)))</f>
        <v>0.41821082914081459</v>
      </c>
      <c r="M896" s="23">
        <f>IF(G896="Mix",'Growth Factors'!$P$12,(IF(G896="Oil",'Growth Factors'!$G$12,'Growth Factors'!$M$12)))</f>
        <v>6.2059761281023675E-3</v>
      </c>
      <c r="N896" s="24" t="str">
        <f>VLOOKUP(A896,'Part 50 Counties'!$A$2:$B$34,2)</f>
        <v>No</v>
      </c>
      <c r="O896" s="25">
        <f>(IF(N896="No",0,(IF(D896="CO2",0,(VLOOKUP(F896,'Rule Reductions'!$C$2:$E$75,2,FALSE))))))</f>
        <v>0</v>
      </c>
      <c r="P896" s="25">
        <f>(IF(N896="No",0,(IF(D896="CO2",0,(VLOOKUP(F896,'Rule Reductions'!$C$2:$E$75,3,FALSE))))))</f>
        <v>0</v>
      </c>
      <c r="Q896" s="22">
        <f t="shared" si="78"/>
        <v>1.6993649810150964</v>
      </c>
      <c r="R896" s="22">
        <f t="shared" si="79"/>
        <v>1.9493391741432879</v>
      </c>
      <c r="S896" s="22">
        <f t="shared" si="80"/>
        <v>1.512097749075485</v>
      </c>
      <c r="T896" s="22">
        <f t="shared" si="81"/>
        <v>1.740900512695392</v>
      </c>
      <c r="U896" s="22">
        <f t="shared" si="82"/>
        <v>2.145670087499759</v>
      </c>
      <c r="V896" s="22">
        <f t="shared" si="83"/>
        <v>1.5223308273210197</v>
      </c>
    </row>
    <row r="897" spans="1:22" x14ac:dyDescent="0.25">
      <c r="A897" s="1" t="s">
        <v>46</v>
      </c>
      <c r="B897" s="1" t="s">
        <v>16</v>
      </c>
      <c r="C897" s="1" t="s">
        <v>8</v>
      </c>
      <c r="D897" s="1" t="s">
        <v>24</v>
      </c>
      <c r="E897" s="4">
        <v>0.363087657504021</v>
      </c>
      <c r="F897" s="1" t="s">
        <v>8</v>
      </c>
      <c r="G897" s="1" t="s">
        <v>100</v>
      </c>
      <c r="H897" s="13">
        <f>IF(G897="Mix",'Growth Factors'!$N$7,(IF(G897="Oil",'Growth Factors'!$E$7,'Growth Factors'!$K$7)))</f>
        <v>0.12321919048916015</v>
      </c>
      <c r="I897" s="23">
        <f>IF(G897="Mix",'Growth Factors'!$O$7,(IF(G897="Oil",'Growth Factors'!$F$7,'Growth Factors'!$L$7)))</f>
        <v>0.28844315001838977</v>
      </c>
      <c r="J897" s="23">
        <f>IF(G897="Mix",'Growth Factors'!$P$7,(IF(G897="Oil",'Growth Factors'!$G$7,'Growth Factors'!$M$7)))</f>
        <v>-5.5772089494429255E-4</v>
      </c>
      <c r="K897" s="23">
        <f>IF(G897="Mix",'Growth Factors'!$N$12,(IF(G897="Oil",'Growth Factors'!$E$12,'Growth Factors'!$K$12)))</f>
        <v>0.15067268446583987</v>
      </c>
      <c r="L897" s="23">
        <f>IF(G897="Mix",'Growth Factors'!$O$12,(IF(G897="Oil",'Growth Factors'!$F$12,'Growth Factors'!$L$12)))</f>
        <v>0.41821082914081459</v>
      </c>
      <c r="M897" s="23">
        <f>IF(G897="Mix",'Growth Factors'!$P$12,(IF(G897="Oil",'Growth Factors'!$G$12,'Growth Factors'!$M$12)))</f>
        <v>6.2059761281023675E-3</v>
      </c>
      <c r="N897" s="24" t="str">
        <f>VLOOKUP(A897,'Part 50 Counties'!$A$2:$B$34,2)</f>
        <v>No</v>
      </c>
      <c r="O897" s="25">
        <f>(IF(N897="No",0,(IF(D897="CO2",0,(VLOOKUP(F897,'Rule Reductions'!$C$2:$E$75,2,FALSE))))))</f>
        <v>0</v>
      </c>
      <c r="P897" s="25">
        <f>(IF(N897="No",0,(IF(D897="CO2",0,(VLOOKUP(F897,'Rule Reductions'!$C$2:$E$75,3,FALSE))))))</f>
        <v>0</v>
      </c>
      <c r="Q897" s="22">
        <f t="shared" si="78"/>
        <v>0.40782702473827193</v>
      </c>
      <c r="R897" s="22">
        <f t="shared" si="79"/>
        <v>0.46781780516727905</v>
      </c>
      <c r="S897" s="22">
        <f t="shared" si="80"/>
        <v>0.36288515593073462</v>
      </c>
      <c r="T897" s="22">
        <f t="shared" si="81"/>
        <v>0.41779504955656532</v>
      </c>
      <c r="U897" s="22">
        <f t="shared" si="82"/>
        <v>0.51493484779957377</v>
      </c>
      <c r="V897" s="22">
        <f t="shared" si="83"/>
        <v>0.36534097083889955</v>
      </c>
    </row>
    <row r="898" spans="1:22" x14ac:dyDescent="0.25">
      <c r="A898" s="1" t="s">
        <v>46</v>
      </c>
      <c r="B898" s="1" t="s">
        <v>45</v>
      </c>
      <c r="C898" s="1" t="s">
        <v>8</v>
      </c>
      <c r="D898" s="1" t="s">
        <v>23</v>
      </c>
      <c r="E898" s="2">
        <v>19.044</v>
      </c>
      <c r="F898" s="1" t="s">
        <v>8</v>
      </c>
      <c r="G898" s="1" t="s">
        <v>100</v>
      </c>
      <c r="H898" s="13">
        <f>IF(G898="Mix",'Growth Factors'!$N$7,(IF(G898="Oil",'Growth Factors'!$E$7,'Growth Factors'!$K$7)))</f>
        <v>0.12321919048916015</v>
      </c>
      <c r="I898" s="23">
        <f>IF(G898="Mix",'Growth Factors'!$O$7,(IF(G898="Oil",'Growth Factors'!$F$7,'Growth Factors'!$L$7)))</f>
        <v>0.28844315001838977</v>
      </c>
      <c r="J898" s="23">
        <f>IF(G898="Mix",'Growth Factors'!$P$7,(IF(G898="Oil",'Growth Factors'!$G$7,'Growth Factors'!$M$7)))</f>
        <v>-5.5772089494429255E-4</v>
      </c>
      <c r="K898" s="23">
        <f>IF(G898="Mix",'Growth Factors'!$N$12,(IF(G898="Oil",'Growth Factors'!$E$12,'Growth Factors'!$K$12)))</f>
        <v>0.15067268446583987</v>
      </c>
      <c r="L898" s="23">
        <f>IF(G898="Mix",'Growth Factors'!$O$12,(IF(G898="Oil",'Growth Factors'!$F$12,'Growth Factors'!$L$12)))</f>
        <v>0.41821082914081459</v>
      </c>
      <c r="M898" s="23">
        <f>IF(G898="Mix",'Growth Factors'!$P$12,(IF(G898="Oil",'Growth Factors'!$G$12,'Growth Factors'!$M$12)))</f>
        <v>6.2059761281023675E-3</v>
      </c>
      <c r="N898" s="24" t="str">
        <f>VLOOKUP(A898,'Part 50 Counties'!$A$2:$B$34,2)</f>
        <v>No</v>
      </c>
      <c r="O898" s="25">
        <f>(IF(N898="No",0,(IF(D898="CO2",0,(VLOOKUP(F898,'Rule Reductions'!$C$2:$E$75,2,FALSE))))))</f>
        <v>0</v>
      </c>
      <c r="P898" s="25">
        <f>(IF(N898="No",0,(IF(D898="CO2",0,(VLOOKUP(F898,'Rule Reductions'!$C$2:$E$75,3,FALSE))))))</f>
        <v>0</v>
      </c>
      <c r="Q898" s="22">
        <f t="shared" si="78"/>
        <v>21.390586263675566</v>
      </c>
      <c r="R898" s="22">
        <f t="shared" si="79"/>
        <v>24.537111348950216</v>
      </c>
      <c r="S898" s="22">
        <f t="shared" si="80"/>
        <v>19.03337876327668</v>
      </c>
      <c r="T898" s="22">
        <f t="shared" si="81"/>
        <v>21.913410602967456</v>
      </c>
      <c r="U898" s="22">
        <f t="shared" si="82"/>
        <v>27.008407030157674</v>
      </c>
      <c r="V898" s="22">
        <f t="shared" si="83"/>
        <v>19.162186609383582</v>
      </c>
    </row>
    <row r="899" spans="1:22" x14ac:dyDescent="0.25">
      <c r="A899" s="1" t="s">
        <v>46</v>
      </c>
      <c r="B899" s="1" t="s">
        <v>45</v>
      </c>
      <c r="C899" s="1" t="s">
        <v>8</v>
      </c>
      <c r="D899" s="1" t="s">
        <v>24</v>
      </c>
      <c r="E899" s="6">
        <v>2.2355999999999998</v>
      </c>
      <c r="F899" s="1" t="s">
        <v>8</v>
      </c>
      <c r="G899" s="1" t="s">
        <v>100</v>
      </c>
      <c r="H899" s="13">
        <f>IF(G899="Mix",'Growth Factors'!$N$7,(IF(G899="Oil",'Growth Factors'!$E$7,'Growth Factors'!$K$7)))</f>
        <v>0.12321919048916015</v>
      </c>
      <c r="I899" s="23">
        <f>IF(G899="Mix",'Growth Factors'!$O$7,(IF(G899="Oil",'Growth Factors'!$F$7,'Growth Factors'!$L$7)))</f>
        <v>0.28844315001838977</v>
      </c>
      <c r="J899" s="23">
        <f>IF(G899="Mix",'Growth Factors'!$P$7,(IF(G899="Oil",'Growth Factors'!$G$7,'Growth Factors'!$M$7)))</f>
        <v>-5.5772089494429255E-4</v>
      </c>
      <c r="K899" s="23">
        <f>IF(G899="Mix",'Growth Factors'!$N$12,(IF(G899="Oil",'Growth Factors'!$E$12,'Growth Factors'!$K$12)))</f>
        <v>0.15067268446583987</v>
      </c>
      <c r="L899" s="23">
        <f>IF(G899="Mix",'Growth Factors'!$O$12,(IF(G899="Oil",'Growth Factors'!$F$12,'Growth Factors'!$L$12)))</f>
        <v>0.41821082914081459</v>
      </c>
      <c r="M899" s="23">
        <f>IF(G899="Mix",'Growth Factors'!$P$12,(IF(G899="Oil",'Growth Factors'!$G$12,'Growth Factors'!$M$12)))</f>
        <v>6.2059761281023675E-3</v>
      </c>
      <c r="N899" s="24" t="str">
        <f>VLOOKUP(A899,'Part 50 Counties'!$A$2:$B$34,2)</f>
        <v>No</v>
      </c>
      <c r="O899" s="25">
        <f>(IF(N899="No",0,(IF(D899="CO2",0,(VLOOKUP(F899,'Rule Reductions'!$C$2:$E$75,2,FALSE))))))</f>
        <v>0</v>
      </c>
      <c r="P899" s="25">
        <f>(IF(N899="No",0,(IF(D899="CO2",0,(VLOOKUP(F899,'Rule Reductions'!$C$2:$E$75,3,FALSE))))))</f>
        <v>0</v>
      </c>
      <c r="Q899" s="22">
        <f t="shared" ref="Q899:Q962" si="84">+$E899*(1+H899)*(1-$O899)</f>
        <v>2.5110688222575663</v>
      </c>
      <c r="R899" s="22">
        <f t="shared" ref="R899:R962" si="85">+$E899*(1+I899)*(1-$O899)</f>
        <v>2.8804435061811118</v>
      </c>
      <c r="S899" s="22">
        <f t="shared" ref="S899:S962" si="86">+$E899*(1+J899)*(1-$O899)</f>
        <v>2.2343531591672621</v>
      </c>
      <c r="T899" s="22">
        <f t="shared" ref="T899:T962" si="87">+$E899*(1+K899)*(1-$P899)</f>
        <v>2.5724438533918317</v>
      </c>
      <c r="U899" s="22">
        <f t="shared" ref="U899:U962" si="88">+$E899*(1+L899)*(1-$P899)</f>
        <v>3.1705521296272048</v>
      </c>
      <c r="V899" s="22">
        <f t="shared" ref="V899:V962" si="89">+$E899*(1+M899)*(1-$P899)</f>
        <v>2.2494740802319853</v>
      </c>
    </row>
    <row r="900" spans="1:22" x14ac:dyDescent="0.25">
      <c r="A900" s="1" t="s">
        <v>40</v>
      </c>
      <c r="B900" s="1" t="s">
        <v>16</v>
      </c>
      <c r="C900" s="1" t="s">
        <v>8</v>
      </c>
      <c r="D900" s="1" t="s">
        <v>23</v>
      </c>
      <c r="E900" s="2">
        <v>665.62607074422397</v>
      </c>
      <c r="F900" s="1" t="s">
        <v>8</v>
      </c>
      <c r="G900" s="1" t="s">
        <v>100</v>
      </c>
      <c r="H900" s="13">
        <f>IF(G900="Mix",'Growth Factors'!$N$7,(IF(G900="Oil",'Growth Factors'!$E$7,'Growth Factors'!$K$7)))</f>
        <v>0.12321919048916015</v>
      </c>
      <c r="I900" s="23">
        <f>IF(G900="Mix",'Growth Factors'!$O$7,(IF(G900="Oil",'Growth Factors'!$F$7,'Growth Factors'!$L$7)))</f>
        <v>0.28844315001838977</v>
      </c>
      <c r="J900" s="23">
        <f>IF(G900="Mix",'Growth Factors'!$P$7,(IF(G900="Oil",'Growth Factors'!$G$7,'Growth Factors'!$M$7)))</f>
        <v>-5.5772089494429255E-4</v>
      </c>
      <c r="K900" s="23">
        <f>IF(G900="Mix",'Growth Factors'!$N$12,(IF(G900="Oil",'Growth Factors'!$E$12,'Growth Factors'!$K$12)))</f>
        <v>0.15067268446583987</v>
      </c>
      <c r="L900" s="23">
        <f>IF(G900="Mix",'Growth Factors'!$O$12,(IF(G900="Oil",'Growth Factors'!$F$12,'Growth Factors'!$L$12)))</f>
        <v>0.41821082914081459</v>
      </c>
      <c r="M900" s="23">
        <f>IF(G900="Mix",'Growth Factors'!$P$12,(IF(G900="Oil",'Growth Factors'!$G$12,'Growth Factors'!$M$12)))</f>
        <v>6.2059761281023675E-3</v>
      </c>
      <c r="N900" s="24" t="str">
        <f>VLOOKUP(A900,'Part 50 Counties'!$A$2:$B$34,2)</f>
        <v>Yes</v>
      </c>
      <c r="O900" s="25">
        <f>(IF(N900="No",0,(IF(D900="CO2",0,(VLOOKUP(F900,'Rule Reductions'!$C$2:$E$75,2,FALSE))))))</f>
        <v>0.8</v>
      </c>
      <c r="P900" s="25">
        <f>(IF(N900="No",0,(IF(D900="CO2",0,(VLOOKUP(F900,'Rule Reductions'!$C$2:$E$75,3,FALSE))))))</f>
        <v>0.90578983189522233</v>
      </c>
      <c r="Q900" s="22">
        <f t="shared" si="84"/>
        <v>149.52879526996151</v>
      </c>
      <c r="R900" s="22">
        <f t="shared" si="85"/>
        <v>171.52427026481027</v>
      </c>
      <c r="S900" s="22">
        <f t="shared" si="86"/>
        <v>133.05096743527</v>
      </c>
      <c r="T900" s="22">
        <f t="shared" si="87"/>
        <v>72.15723882067077</v>
      </c>
      <c r="U900" s="22">
        <f t="shared" si="88"/>
        <v>88.934219850608855</v>
      </c>
      <c r="V900" s="22">
        <f t="shared" si="89"/>
        <v>63.097912988145737</v>
      </c>
    </row>
    <row r="901" spans="1:22" x14ac:dyDescent="0.25">
      <c r="A901" s="1" t="s">
        <v>40</v>
      </c>
      <c r="B901" s="1" t="s">
        <v>16</v>
      </c>
      <c r="C901" s="1" t="s">
        <v>8</v>
      </c>
      <c r="D901" s="1" t="s">
        <v>24</v>
      </c>
      <c r="E901" s="2">
        <v>119.58268190420701</v>
      </c>
      <c r="F901" s="1" t="s">
        <v>8</v>
      </c>
      <c r="G901" s="1" t="s">
        <v>100</v>
      </c>
      <c r="H901" s="13">
        <f>IF(G901="Mix",'Growth Factors'!$N$7,(IF(G901="Oil",'Growth Factors'!$E$7,'Growth Factors'!$K$7)))</f>
        <v>0.12321919048916015</v>
      </c>
      <c r="I901" s="23">
        <f>IF(G901="Mix",'Growth Factors'!$O$7,(IF(G901="Oil",'Growth Factors'!$F$7,'Growth Factors'!$L$7)))</f>
        <v>0.28844315001838977</v>
      </c>
      <c r="J901" s="23">
        <f>IF(G901="Mix",'Growth Factors'!$P$7,(IF(G901="Oil",'Growth Factors'!$G$7,'Growth Factors'!$M$7)))</f>
        <v>-5.5772089494429255E-4</v>
      </c>
      <c r="K901" s="23">
        <f>IF(G901="Mix",'Growth Factors'!$N$12,(IF(G901="Oil",'Growth Factors'!$E$12,'Growth Factors'!$K$12)))</f>
        <v>0.15067268446583987</v>
      </c>
      <c r="L901" s="23">
        <f>IF(G901="Mix",'Growth Factors'!$O$12,(IF(G901="Oil",'Growth Factors'!$F$12,'Growth Factors'!$L$12)))</f>
        <v>0.41821082914081459</v>
      </c>
      <c r="M901" s="23">
        <f>IF(G901="Mix",'Growth Factors'!$P$12,(IF(G901="Oil",'Growth Factors'!$G$12,'Growth Factors'!$M$12)))</f>
        <v>6.2059761281023675E-3</v>
      </c>
      <c r="N901" s="24" t="str">
        <f>VLOOKUP(A901,'Part 50 Counties'!$A$2:$B$34,2)</f>
        <v>Yes</v>
      </c>
      <c r="O901" s="25">
        <f>(IF(N901="No",0,(IF(D901="CO2",0,(VLOOKUP(F901,'Rule Reductions'!$C$2:$E$75,2,FALSE))))))</f>
        <v>0</v>
      </c>
      <c r="P901" s="25">
        <f>(IF(N901="No",0,(IF(D901="CO2",0,(VLOOKUP(F901,'Rule Reductions'!$C$2:$E$75,3,FALSE))))))</f>
        <v>0</v>
      </c>
      <c r="Q901" s="22">
        <f t="shared" si="84"/>
        <v>134.31756316496615</v>
      </c>
      <c r="R901" s="22">
        <f t="shared" si="85"/>
        <v>154.07548736030355</v>
      </c>
      <c r="S901" s="22">
        <f t="shared" si="86"/>
        <v>119.51598814383556</v>
      </c>
      <c r="T901" s="22">
        <f t="shared" si="87"/>
        <v>137.60052560233851</v>
      </c>
      <c r="U901" s="22">
        <f t="shared" si="88"/>
        <v>169.59345445424771</v>
      </c>
      <c r="V901" s="22">
        <f t="shared" si="89"/>
        <v>120.32480917343898</v>
      </c>
    </row>
    <row r="902" spans="1:22" x14ac:dyDescent="0.25">
      <c r="A902" s="1" t="s">
        <v>40</v>
      </c>
      <c r="B902" s="1" t="s">
        <v>45</v>
      </c>
      <c r="C902" s="1" t="s">
        <v>8</v>
      </c>
      <c r="D902" s="1" t="s">
        <v>23</v>
      </c>
      <c r="E902" s="2">
        <v>673.10882164007296</v>
      </c>
      <c r="F902" s="1" t="s">
        <v>8</v>
      </c>
      <c r="G902" s="1" t="s">
        <v>100</v>
      </c>
      <c r="H902" s="13">
        <f>IF(G902="Mix",'Growth Factors'!$N$7,(IF(G902="Oil",'Growth Factors'!$E$7,'Growth Factors'!$K$7)))</f>
        <v>0.12321919048916015</v>
      </c>
      <c r="I902" s="23">
        <f>IF(G902="Mix",'Growth Factors'!$O$7,(IF(G902="Oil",'Growth Factors'!$F$7,'Growth Factors'!$L$7)))</f>
        <v>0.28844315001838977</v>
      </c>
      <c r="J902" s="23">
        <f>IF(G902="Mix",'Growth Factors'!$P$7,(IF(G902="Oil",'Growth Factors'!$G$7,'Growth Factors'!$M$7)))</f>
        <v>-5.5772089494429255E-4</v>
      </c>
      <c r="K902" s="23">
        <f>IF(G902="Mix",'Growth Factors'!$N$12,(IF(G902="Oil",'Growth Factors'!$E$12,'Growth Factors'!$K$12)))</f>
        <v>0.15067268446583987</v>
      </c>
      <c r="L902" s="23">
        <f>IF(G902="Mix",'Growth Factors'!$O$12,(IF(G902="Oil",'Growth Factors'!$F$12,'Growth Factors'!$L$12)))</f>
        <v>0.41821082914081459</v>
      </c>
      <c r="M902" s="23">
        <f>IF(G902="Mix",'Growth Factors'!$P$12,(IF(G902="Oil",'Growth Factors'!$G$12,'Growth Factors'!$M$12)))</f>
        <v>6.2059761281023675E-3</v>
      </c>
      <c r="N902" s="24" t="str">
        <f>VLOOKUP(A902,'Part 50 Counties'!$A$2:$B$34,2)</f>
        <v>Yes</v>
      </c>
      <c r="O902" s="25">
        <f>(IF(N902="No",0,(IF(D902="CO2",0,(VLOOKUP(F902,'Rule Reductions'!$C$2:$E$75,2,FALSE))))))</f>
        <v>0.8</v>
      </c>
      <c r="P902" s="25">
        <f>(IF(N902="No",0,(IF(D902="CO2",0,(VLOOKUP(F902,'Rule Reductions'!$C$2:$E$75,3,FALSE))))))</f>
        <v>0.90578983189522233</v>
      </c>
      <c r="Q902" s="22">
        <f t="shared" si="84"/>
        <v>151.20974915073501</v>
      </c>
      <c r="R902" s="22">
        <f t="shared" si="85"/>
        <v>173.45249009182038</v>
      </c>
      <c r="S902" s="22">
        <f t="shared" si="86"/>
        <v>134.54668295713455</v>
      </c>
      <c r="T902" s="22">
        <f t="shared" si="87"/>
        <v>72.968406933157226</v>
      </c>
      <c r="U902" s="22">
        <f t="shared" si="88"/>
        <v>89.933989304522711</v>
      </c>
      <c r="V902" s="22">
        <f t="shared" si="89"/>
        <v>63.807239118371299</v>
      </c>
    </row>
    <row r="903" spans="1:22" x14ac:dyDescent="0.25">
      <c r="A903" s="1" t="s">
        <v>40</v>
      </c>
      <c r="B903" s="1" t="s">
        <v>45</v>
      </c>
      <c r="C903" s="1" t="s">
        <v>8</v>
      </c>
      <c r="D903" s="1" t="s">
        <v>24</v>
      </c>
      <c r="E903" s="2">
        <v>35.060688645097798</v>
      </c>
      <c r="F903" s="1" t="s">
        <v>8</v>
      </c>
      <c r="G903" s="1" t="s">
        <v>100</v>
      </c>
      <c r="H903" s="13">
        <f>IF(G903="Mix",'Growth Factors'!$N$7,(IF(G903="Oil",'Growth Factors'!$E$7,'Growth Factors'!$K$7)))</f>
        <v>0.12321919048916015</v>
      </c>
      <c r="I903" s="23">
        <f>IF(G903="Mix",'Growth Factors'!$O$7,(IF(G903="Oil",'Growth Factors'!$F$7,'Growth Factors'!$L$7)))</f>
        <v>0.28844315001838977</v>
      </c>
      <c r="J903" s="23">
        <f>IF(G903="Mix",'Growth Factors'!$P$7,(IF(G903="Oil",'Growth Factors'!$G$7,'Growth Factors'!$M$7)))</f>
        <v>-5.5772089494429255E-4</v>
      </c>
      <c r="K903" s="23">
        <f>IF(G903="Mix",'Growth Factors'!$N$12,(IF(G903="Oil",'Growth Factors'!$E$12,'Growth Factors'!$K$12)))</f>
        <v>0.15067268446583987</v>
      </c>
      <c r="L903" s="23">
        <f>IF(G903="Mix",'Growth Factors'!$O$12,(IF(G903="Oil",'Growth Factors'!$F$12,'Growth Factors'!$L$12)))</f>
        <v>0.41821082914081459</v>
      </c>
      <c r="M903" s="23">
        <f>IF(G903="Mix",'Growth Factors'!$P$12,(IF(G903="Oil",'Growth Factors'!$G$12,'Growth Factors'!$M$12)))</f>
        <v>6.2059761281023675E-3</v>
      </c>
      <c r="N903" s="24" t="str">
        <f>VLOOKUP(A903,'Part 50 Counties'!$A$2:$B$34,2)</f>
        <v>Yes</v>
      </c>
      <c r="O903" s="25">
        <f>(IF(N903="No",0,(IF(D903="CO2",0,(VLOOKUP(F903,'Rule Reductions'!$C$2:$E$75,2,FALSE))))))</f>
        <v>0</v>
      </c>
      <c r="P903" s="25">
        <f>(IF(N903="No",0,(IF(D903="CO2",0,(VLOOKUP(F903,'Rule Reductions'!$C$2:$E$75,3,FALSE))))))</f>
        <v>0</v>
      </c>
      <c r="Q903" s="22">
        <f t="shared" si="84"/>
        <v>39.380838317939237</v>
      </c>
      <c r="R903" s="22">
        <f t="shared" si="85"/>
        <v>45.173704119703793</v>
      </c>
      <c r="S903" s="22">
        <f t="shared" si="86"/>
        <v>35.041134566449287</v>
      </c>
      <c r="T903" s="22">
        <f t="shared" si="87"/>
        <v>40.343376722475675</v>
      </c>
      <c r="U903" s="22">
        <f t="shared" si="88"/>
        <v>49.723448313612096</v>
      </c>
      <c r="V903" s="22">
        <f t="shared" si="89"/>
        <v>35.278274441864106</v>
      </c>
    </row>
    <row r="904" spans="1:22" x14ac:dyDescent="0.25">
      <c r="A904" s="1" t="s">
        <v>47</v>
      </c>
      <c r="B904" s="1" t="s">
        <v>45</v>
      </c>
      <c r="C904" s="1" t="s">
        <v>8</v>
      </c>
      <c r="D904" s="1" t="s">
        <v>23</v>
      </c>
      <c r="E904" s="6">
        <v>7.6820000000000004</v>
      </c>
      <c r="F904" s="1" t="s">
        <v>8</v>
      </c>
      <c r="G904" s="1" t="s">
        <v>100</v>
      </c>
      <c r="H904" s="13">
        <f>IF(G904="Mix",'Growth Factors'!$N$7,(IF(G904="Oil",'Growth Factors'!$E$7,'Growth Factors'!$K$7)))</f>
        <v>0.12321919048916015</v>
      </c>
      <c r="I904" s="23">
        <f>IF(G904="Mix",'Growth Factors'!$O$7,(IF(G904="Oil",'Growth Factors'!$F$7,'Growth Factors'!$L$7)))</f>
        <v>0.28844315001838977</v>
      </c>
      <c r="J904" s="23">
        <f>IF(G904="Mix",'Growth Factors'!$P$7,(IF(G904="Oil",'Growth Factors'!$G$7,'Growth Factors'!$M$7)))</f>
        <v>-5.5772089494429255E-4</v>
      </c>
      <c r="K904" s="23">
        <f>IF(G904="Mix",'Growth Factors'!$N$12,(IF(G904="Oil",'Growth Factors'!$E$12,'Growth Factors'!$K$12)))</f>
        <v>0.15067268446583987</v>
      </c>
      <c r="L904" s="23">
        <f>IF(G904="Mix",'Growth Factors'!$O$12,(IF(G904="Oil",'Growth Factors'!$F$12,'Growth Factors'!$L$12)))</f>
        <v>0.41821082914081459</v>
      </c>
      <c r="M904" s="23">
        <f>IF(G904="Mix",'Growth Factors'!$P$12,(IF(G904="Oil",'Growth Factors'!$G$12,'Growth Factors'!$M$12)))</f>
        <v>6.2059761281023675E-3</v>
      </c>
      <c r="N904" s="24" t="str">
        <f>VLOOKUP(A904,'Part 50 Counties'!$A$2:$B$34,2)</f>
        <v>No</v>
      </c>
      <c r="O904" s="25">
        <f>(IF(N904="No",0,(IF(D904="CO2",0,(VLOOKUP(F904,'Rule Reductions'!$C$2:$E$75,2,FALSE))))))</f>
        <v>0</v>
      </c>
      <c r="P904" s="25">
        <f>(IF(N904="No",0,(IF(D904="CO2",0,(VLOOKUP(F904,'Rule Reductions'!$C$2:$E$75,3,FALSE))))))</f>
        <v>0</v>
      </c>
      <c r="Q904" s="22">
        <f t="shared" si="84"/>
        <v>8.6285698213377291</v>
      </c>
      <c r="R904" s="22">
        <f t="shared" si="85"/>
        <v>9.8978202784412694</v>
      </c>
      <c r="S904" s="22">
        <f t="shared" si="86"/>
        <v>7.6777155880850385</v>
      </c>
      <c r="T904" s="22">
        <f t="shared" si="87"/>
        <v>8.8394675620665826</v>
      </c>
      <c r="U904" s="22">
        <f t="shared" si="88"/>
        <v>10.894695589459738</v>
      </c>
      <c r="V904" s="22">
        <f t="shared" si="89"/>
        <v>7.7296743086160831</v>
      </c>
    </row>
    <row r="905" spans="1:22" x14ac:dyDescent="0.25">
      <c r="A905" s="1" t="s">
        <v>47</v>
      </c>
      <c r="B905" s="1" t="s">
        <v>45</v>
      </c>
      <c r="C905" s="1" t="s">
        <v>8</v>
      </c>
      <c r="D905" s="1" t="s">
        <v>24</v>
      </c>
      <c r="E905" s="4">
        <v>0.90180000000000005</v>
      </c>
      <c r="F905" s="1" t="s">
        <v>8</v>
      </c>
      <c r="G905" s="1" t="s">
        <v>100</v>
      </c>
      <c r="H905" s="13">
        <f>IF(G905="Mix",'Growth Factors'!$N$7,(IF(G905="Oil",'Growth Factors'!$E$7,'Growth Factors'!$K$7)))</f>
        <v>0.12321919048916015</v>
      </c>
      <c r="I905" s="23">
        <f>IF(G905="Mix",'Growth Factors'!$O$7,(IF(G905="Oil",'Growth Factors'!$F$7,'Growth Factors'!$L$7)))</f>
        <v>0.28844315001838977</v>
      </c>
      <c r="J905" s="23">
        <f>IF(G905="Mix",'Growth Factors'!$P$7,(IF(G905="Oil",'Growth Factors'!$G$7,'Growth Factors'!$M$7)))</f>
        <v>-5.5772089494429255E-4</v>
      </c>
      <c r="K905" s="23">
        <f>IF(G905="Mix",'Growth Factors'!$N$12,(IF(G905="Oil",'Growth Factors'!$E$12,'Growth Factors'!$K$12)))</f>
        <v>0.15067268446583987</v>
      </c>
      <c r="L905" s="23">
        <f>IF(G905="Mix",'Growth Factors'!$O$12,(IF(G905="Oil",'Growth Factors'!$F$12,'Growth Factors'!$L$12)))</f>
        <v>0.41821082914081459</v>
      </c>
      <c r="M905" s="23">
        <f>IF(G905="Mix",'Growth Factors'!$P$12,(IF(G905="Oil",'Growth Factors'!$G$12,'Growth Factors'!$M$12)))</f>
        <v>6.2059761281023675E-3</v>
      </c>
      <c r="N905" s="24" t="str">
        <f>VLOOKUP(A905,'Part 50 Counties'!$A$2:$B$34,2)</f>
        <v>No</v>
      </c>
      <c r="O905" s="25">
        <f>(IF(N905="No",0,(IF(D905="CO2",0,(VLOOKUP(F905,'Rule Reductions'!$C$2:$E$75,2,FALSE))))))</f>
        <v>0</v>
      </c>
      <c r="P905" s="25">
        <f>(IF(N905="No",0,(IF(D905="CO2",0,(VLOOKUP(F905,'Rule Reductions'!$C$2:$E$75,3,FALSE))))))</f>
        <v>0</v>
      </c>
      <c r="Q905" s="22">
        <f t="shared" si="84"/>
        <v>1.0129190659831246</v>
      </c>
      <c r="R905" s="22">
        <f t="shared" si="85"/>
        <v>1.1619180326865839</v>
      </c>
      <c r="S905" s="22">
        <f t="shared" si="86"/>
        <v>0.90129704729693927</v>
      </c>
      <c r="T905" s="22">
        <f t="shared" si="87"/>
        <v>1.0376766268512945</v>
      </c>
      <c r="U905" s="22">
        <f t="shared" si="88"/>
        <v>1.2789425257191867</v>
      </c>
      <c r="V905" s="22">
        <f t="shared" si="89"/>
        <v>0.90739654927232272</v>
      </c>
    </row>
    <row r="906" spans="1:22" x14ac:dyDescent="0.25">
      <c r="A906" s="1" t="s">
        <v>41</v>
      </c>
      <c r="B906" s="1" t="s">
        <v>16</v>
      </c>
      <c r="C906" s="1" t="s">
        <v>8</v>
      </c>
      <c r="D906" s="1" t="s">
        <v>23</v>
      </c>
      <c r="E906" s="2">
        <v>277.95097332530099</v>
      </c>
      <c r="F906" s="1" t="s">
        <v>8</v>
      </c>
      <c r="G906" s="1" t="s">
        <v>100</v>
      </c>
      <c r="H906" s="13">
        <f>IF(G906="Mix",'Growth Factors'!$N$7,(IF(G906="Oil",'Growth Factors'!$E$7,'Growth Factors'!$K$7)))</f>
        <v>0.12321919048916015</v>
      </c>
      <c r="I906" s="23">
        <f>IF(G906="Mix",'Growth Factors'!$O$7,(IF(G906="Oil",'Growth Factors'!$F$7,'Growth Factors'!$L$7)))</f>
        <v>0.28844315001838977</v>
      </c>
      <c r="J906" s="23">
        <f>IF(G906="Mix",'Growth Factors'!$P$7,(IF(G906="Oil",'Growth Factors'!$G$7,'Growth Factors'!$M$7)))</f>
        <v>-5.5772089494429255E-4</v>
      </c>
      <c r="K906" s="23">
        <f>IF(G906="Mix",'Growth Factors'!$N$12,(IF(G906="Oil",'Growth Factors'!$E$12,'Growth Factors'!$K$12)))</f>
        <v>0.15067268446583987</v>
      </c>
      <c r="L906" s="23">
        <f>IF(G906="Mix",'Growth Factors'!$O$12,(IF(G906="Oil",'Growth Factors'!$F$12,'Growth Factors'!$L$12)))</f>
        <v>0.41821082914081459</v>
      </c>
      <c r="M906" s="23">
        <f>IF(G906="Mix",'Growth Factors'!$P$12,(IF(G906="Oil",'Growth Factors'!$G$12,'Growth Factors'!$M$12)))</f>
        <v>6.2059761281023675E-3</v>
      </c>
      <c r="N906" s="24" t="str">
        <f>VLOOKUP(A906,'Part 50 Counties'!$A$2:$B$34,2)</f>
        <v>Yes</v>
      </c>
      <c r="O906" s="25">
        <f>(IF(N906="No",0,(IF(D906="CO2",0,(VLOOKUP(F906,'Rule Reductions'!$C$2:$E$75,2,FALSE))))))</f>
        <v>0.8</v>
      </c>
      <c r="P906" s="25">
        <f>(IF(N906="No",0,(IF(D906="CO2",0,(VLOOKUP(F906,'Rule Reductions'!$C$2:$E$75,3,FALSE))))))</f>
        <v>0.90578983189522233</v>
      </c>
      <c r="Q906" s="22">
        <f t="shared" si="84"/>
        <v>62.439973450823729</v>
      </c>
      <c r="R906" s="22">
        <f t="shared" si="85"/>
        <v>71.624805524385636</v>
      </c>
      <c r="S906" s="22">
        <f t="shared" si="86"/>
        <v>55.559190851941459</v>
      </c>
      <c r="T906" s="22">
        <f t="shared" si="87"/>
        <v>30.131293896357164</v>
      </c>
      <c r="U906" s="22">
        <f t="shared" si="88"/>
        <v>37.136996364587688</v>
      </c>
      <c r="V906" s="22">
        <f t="shared" si="89"/>
        <v>26.348316420721339</v>
      </c>
    </row>
    <row r="907" spans="1:22" x14ac:dyDescent="0.25">
      <c r="A907" s="1" t="s">
        <v>41</v>
      </c>
      <c r="B907" s="1" t="s">
        <v>16</v>
      </c>
      <c r="C907" s="1" t="s">
        <v>8</v>
      </c>
      <c r="D907" s="1" t="s">
        <v>24</v>
      </c>
      <c r="E907" s="2">
        <v>34.633943974720196</v>
      </c>
      <c r="F907" s="1" t="s">
        <v>8</v>
      </c>
      <c r="G907" s="1" t="s">
        <v>100</v>
      </c>
      <c r="H907" s="13">
        <f>IF(G907="Mix",'Growth Factors'!$N$7,(IF(G907="Oil",'Growth Factors'!$E$7,'Growth Factors'!$K$7)))</f>
        <v>0.12321919048916015</v>
      </c>
      <c r="I907" s="23">
        <f>IF(G907="Mix",'Growth Factors'!$O$7,(IF(G907="Oil",'Growth Factors'!$F$7,'Growth Factors'!$L$7)))</f>
        <v>0.28844315001838977</v>
      </c>
      <c r="J907" s="23">
        <f>IF(G907="Mix",'Growth Factors'!$P$7,(IF(G907="Oil",'Growth Factors'!$G$7,'Growth Factors'!$M$7)))</f>
        <v>-5.5772089494429255E-4</v>
      </c>
      <c r="K907" s="23">
        <f>IF(G907="Mix",'Growth Factors'!$N$12,(IF(G907="Oil",'Growth Factors'!$E$12,'Growth Factors'!$K$12)))</f>
        <v>0.15067268446583987</v>
      </c>
      <c r="L907" s="23">
        <f>IF(G907="Mix",'Growth Factors'!$O$12,(IF(G907="Oil",'Growth Factors'!$F$12,'Growth Factors'!$L$12)))</f>
        <v>0.41821082914081459</v>
      </c>
      <c r="M907" s="23">
        <f>IF(G907="Mix",'Growth Factors'!$P$12,(IF(G907="Oil",'Growth Factors'!$G$12,'Growth Factors'!$M$12)))</f>
        <v>6.2059761281023675E-3</v>
      </c>
      <c r="N907" s="24" t="str">
        <f>VLOOKUP(A907,'Part 50 Counties'!$A$2:$B$34,2)</f>
        <v>Yes</v>
      </c>
      <c r="O907" s="25">
        <f>(IF(N907="No",0,(IF(D907="CO2",0,(VLOOKUP(F907,'Rule Reductions'!$C$2:$E$75,2,FALSE))))))</f>
        <v>0</v>
      </c>
      <c r="P907" s="25">
        <f>(IF(N907="No",0,(IF(D907="CO2",0,(VLOOKUP(F907,'Rule Reductions'!$C$2:$E$75,3,FALSE))))))</f>
        <v>0</v>
      </c>
      <c r="Q907" s="22">
        <f t="shared" si="84"/>
        <v>38.901510514732145</v>
      </c>
      <c r="R907" s="22">
        <f t="shared" si="85"/>
        <v>44.623867872348917</v>
      </c>
      <c r="S907" s="22">
        <f t="shared" si="86"/>
        <v>34.614627900491165</v>
      </c>
      <c r="T907" s="22">
        <f t="shared" si="87"/>
        <v>39.852333287030788</v>
      </c>
      <c r="U907" s="22">
        <f t="shared" si="88"/>
        <v>49.118234400804454</v>
      </c>
      <c r="V907" s="22">
        <f t="shared" si="89"/>
        <v>34.848881404249347</v>
      </c>
    </row>
    <row r="908" spans="1:22" x14ac:dyDescent="0.25">
      <c r="A908" s="1" t="s">
        <v>41</v>
      </c>
      <c r="B908" s="1" t="s">
        <v>45</v>
      </c>
      <c r="C908" s="1" t="s">
        <v>8</v>
      </c>
      <c r="D908" s="1" t="s">
        <v>23</v>
      </c>
      <c r="E908" s="2">
        <v>717.39748032835803</v>
      </c>
      <c r="F908" s="1" t="s">
        <v>8</v>
      </c>
      <c r="G908" s="1" t="s">
        <v>100</v>
      </c>
      <c r="H908" s="13">
        <f>IF(G908="Mix",'Growth Factors'!$N$7,(IF(G908="Oil",'Growth Factors'!$E$7,'Growth Factors'!$K$7)))</f>
        <v>0.12321919048916015</v>
      </c>
      <c r="I908" s="23">
        <f>IF(G908="Mix",'Growth Factors'!$O$7,(IF(G908="Oil",'Growth Factors'!$F$7,'Growth Factors'!$L$7)))</f>
        <v>0.28844315001838977</v>
      </c>
      <c r="J908" s="23">
        <f>IF(G908="Mix",'Growth Factors'!$P$7,(IF(G908="Oil",'Growth Factors'!$G$7,'Growth Factors'!$M$7)))</f>
        <v>-5.5772089494429255E-4</v>
      </c>
      <c r="K908" s="23">
        <f>IF(G908="Mix",'Growth Factors'!$N$12,(IF(G908="Oil",'Growth Factors'!$E$12,'Growth Factors'!$K$12)))</f>
        <v>0.15067268446583987</v>
      </c>
      <c r="L908" s="23">
        <f>IF(G908="Mix",'Growth Factors'!$O$12,(IF(G908="Oil",'Growth Factors'!$F$12,'Growth Factors'!$L$12)))</f>
        <v>0.41821082914081459</v>
      </c>
      <c r="M908" s="23">
        <f>IF(G908="Mix",'Growth Factors'!$P$12,(IF(G908="Oil",'Growth Factors'!$G$12,'Growth Factors'!$M$12)))</f>
        <v>6.2059761281023675E-3</v>
      </c>
      <c r="N908" s="24" t="str">
        <f>VLOOKUP(A908,'Part 50 Counties'!$A$2:$B$34,2)</f>
        <v>Yes</v>
      </c>
      <c r="O908" s="25">
        <f>(IF(N908="No",0,(IF(D908="CO2",0,(VLOOKUP(F908,'Rule Reductions'!$C$2:$E$75,2,FALSE))))))</f>
        <v>0.8</v>
      </c>
      <c r="P908" s="25">
        <f>(IF(N908="No",0,(IF(D908="CO2",0,(VLOOKUP(F908,'Rule Reductions'!$C$2:$E$75,3,FALSE))))))</f>
        <v>0.90578983189522233</v>
      </c>
      <c r="Q908" s="22">
        <f t="shared" si="84"/>
        <v>161.15892342267625</v>
      </c>
      <c r="R908" s="22">
        <f t="shared" si="85"/>
        <v>184.86517387390504</v>
      </c>
      <c r="S908" s="22">
        <f t="shared" si="86"/>
        <v>143.39947455271965</v>
      </c>
      <c r="T908" s="22">
        <f t="shared" si="87"/>
        <v>77.769521947244129</v>
      </c>
      <c r="U908" s="22">
        <f t="shared" si="88"/>
        <v>95.851391704745183</v>
      </c>
      <c r="V908" s="22">
        <f t="shared" si="89"/>
        <v>68.005575173854524</v>
      </c>
    </row>
    <row r="909" spans="1:22" x14ac:dyDescent="0.25">
      <c r="A909" s="1" t="s">
        <v>41</v>
      </c>
      <c r="B909" s="1" t="s">
        <v>45</v>
      </c>
      <c r="C909" s="1" t="s">
        <v>8</v>
      </c>
      <c r="D909" s="1" t="s">
        <v>24</v>
      </c>
      <c r="E909" s="2">
        <v>37.166660817215998</v>
      </c>
      <c r="F909" s="1" t="s">
        <v>8</v>
      </c>
      <c r="G909" s="1" t="s">
        <v>100</v>
      </c>
      <c r="H909" s="13">
        <f>IF(G909="Mix",'Growth Factors'!$N$7,(IF(G909="Oil",'Growth Factors'!$E$7,'Growth Factors'!$K$7)))</f>
        <v>0.12321919048916015</v>
      </c>
      <c r="I909" s="23">
        <f>IF(G909="Mix",'Growth Factors'!$O$7,(IF(G909="Oil",'Growth Factors'!$F$7,'Growth Factors'!$L$7)))</f>
        <v>0.28844315001838977</v>
      </c>
      <c r="J909" s="23">
        <f>IF(G909="Mix",'Growth Factors'!$P$7,(IF(G909="Oil",'Growth Factors'!$G$7,'Growth Factors'!$M$7)))</f>
        <v>-5.5772089494429255E-4</v>
      </c>
      <c r="K909" s="23">
        <f>IF(G909="Mix",'Growth Factors'!$N$12,(IF(G909="Oil",'Growth Factors'!$E$12,'Growth Factors'!$K$12)))</f>
        <v>0.15067268446583987</v>
      </c>
      <c r="L909" s="23">
        <f>IF(G909="Mix",'Growth Factors'!$O$12,(IF(G909="Oil",'Growth Factors'!$F$12,'Growth Factors'!$L$12)))</f>
        <v>0.41821082914081459</v>
      </c>
      <c r="M909" s="23">
        <f>IF(G909="Mix",'Growth Factors'!$P$12,(IF(G909="Oil",'Growth Factors'!$G$12,'Growth Factors'!$M$12)))</f>
        <v>6.2059761281023675E-3</v>
      </c>
      <c r="N909" s="24" t="str">
        <f>VLOOKUP(A909,'Part 50 Counties'!$A$2:$B$34,2)</f>
        <v>Yes</v>
      </c>
      <c r="O909" s="25">
        <f>(IF(N909="No",0,(IF(D909="CO2",0,(VLOOKUP(F909,'Rule Reductions'!$C$2:$E$75,2,FALSE))))))</f>
        <v>0</v>
      </c>
      <c r="P909" s="25">
        <f>(IF(N909="No",0,(IF(D909="CO2",0,(VLOOKUP(F909,'Rule Reductions'!$C$2:$E$75,3,FALSE))))))</f>
        <v>0</v>
      </c>
      <c r="Q909" s="22">
        <f t="shared" si="84"/>
        <v>41.746306676298545</v>
      </c>
      <c r="R909" s="22">
        <f t="shared" si="85"/>
        <v>47.887129538998842</v>
      </c>
      <c r="S909" s="22">
        <f t="shared" si="86"/>
        <v>37.145932193882928</v>
      </c>
      <c r="T909" s="22">
        <f t="shared" si="87"/>
        <v>42.766661375177279</v>
      </c>
      <c r="U909" s="22">
        <f t="shared" si="88"/>
        <v>52.710160853979332</v>
      </c>
      <c r="V909" s="22">
        <f t="shared" si="89"/>
        <v>37.397316227008915</v>
      </c>
    </row>
    <row r="910" spans="1:22" x14ac:dyDescent="0.25">
      <c r="A910" s="1" t="s">
        <v>48</v>
      </c>
      <c r="B910" s="1" t="s">
        <v>16</v>
      </c>
      <c r="C910" s="1" t="s">
        <v>8</v>
      </c>
      <c r="D910" s="1" t="s">
        <v>23</v>
      </c>
      <c r="E910" s="6">
        <v>1.5129415481897399</v>
      </c>
      <c r="F910" s="1" t="s">
        <v>8</v>
      </c>
      <c r="G910" s="1" t="s">
        <v>100</v>
      </c>
      <c r="H910" s="13">
        <f>IF(G910="Mix",'Growth Factors'!$N$7,(IF(G910="Oil",'Growth Factors'!$E$7,'Growth Factors'!$K$7)))</f>
        <v>0.12321919048916015</v>
      </c>
      <c r="I910" s="23">
        <f>IF(G910="Mix",'Growth Factors'!$O$7,(IF(G910="Oil",'Growth Factors'!$F$7,'Growth Factors'!$L$7)))</f>
        <v>0.28844315001838977</v>
      </c>
      <c r="J910" s="23">
        <f>IF(G910="Mix",'Growth Factors'!$P$7,(IF(G910="Oil",'Growth Factors'!$G$7,'Growth Factors'!$M$7)))</f>
        <v>-5.5772089494429255E-4</v>
      </c>
      <c r="K910" s="23">
        <f>IF(G910="Mix",'Growth Factors'!$N$12,(IF(G910="Oil",'Growth Factors'!$E$12,'Growth Factors'!$K$12)))</f>
        <v>0.15067268446583987</v>
      </c>
      <c r="L910" s="23">
        <f>IF(G910="Mix",'Growth Factors'!$O$12,(IF(G910="Oil",'Growth Factors'!$F$12,'Growth Factors'!$L$12)))</f>
        <v>0.41821082914081459</v>
      </c>
      <c r="M910" s="23">
        <f>IF(G910="Mix",'Growth Factors'!$P$12,(IF(G910="Oil",'Growth Factors'!$G$12,'Growth Factors'!$M$12)))</f>
        <v>6.2059761281023675E-3</v>
      </c>
      <c r="N910" s="24" t="str">
        <f>VLOOKUP(A910,'Part 50 Counties'!$A$2:$B$34,2)</f>
        <v>No</v>
      </c>
      <c r="O910" s="25">
        <f>(IF(N910="No",0,(IF(D910="CO2",0,(VLOOKUP(F910,'Rule Reductions'!$C$2:$E$75,2,FALSE))))))</f>
        <v>0</v>
      </c>
      <c r="P910" s="25">
        <f>(IF(N910="No",0,(IF(D910="CO2",0,(VLOOKUP(F910,'Rule Reductions'!$C$2:$E$75,3,FALSE))))))</f>
        <v>0</v>
      </c>
      <c r="Q910" s="22">
        <f t="shared" si="84"/>
        <v>1.6993649810150964</v>
      </c>
      <c r="R910" s="22">
        <f t="shared" si="85"/>
        <v>1.9493391741432879</v>
      </c>
      <c r="S910" s="22">
        <f t="shared" si="86"/>
        <v>1.512097749075485</v>
      </c>
      <c r="T910" s="22">
        <f t="shared" si="87"/>
        <v>1.740900512695392</v>
      </c>
      <c r="U910" s="22">
        <f t="shared" si="88"/>
        <v>2.145670087499759</v>
      </c>
      <c r="V910" s="22">
        <f t="shared" si="89"/>
        <v>1.5223308273210197</v>
      </c>
    </row>
    <row r="911" spans="1:22" x14ac:dyDescent="0.25">
      <c r="A911" s="1" t="s">
        <v>48</v>
      </c>
      <c r="B911" s="1" t="s">
        <v>16</v>
      </c>
      <c r="C911" s="1" t="s">
        <v>8</v>
      </c>
      <c r="D911" s="1" t="s">
        <v>24</v>
      </c>
      <c r="E911" s="4">
        <v>0.363087657504021</v>
      </c>
      <c r="F911" s="1" t="s">
        <v>8</v>
      </c>
      <c r="G911" s="1" t="s">
        <v>100</v>
      </c>
      <c r="H911" s="13">
        <f>IF(G911="Mix",'Growth Factors'!$N$7,(IF(G911="Oil",'Growth Factors'!$E$7,'Growth Factors'!$K$7)))</f>
        <v>0.12321919048916015</v>
      </c>
      <c r="I911" s="23">
        <f>IF(G911="Mix",'Growth Factors'!$O$7,(IF(G911="Oil",'Growth Factors'!$F$7,'Growth Factors'!$L$7)))</f>
        <v>0.28844315001838977</v>
      </c>
      <c r="J911" s="23">
        <f>IF(G911="Mix",'Growth Factors'!$P$7,(IF(G911="Oil",'Growth Factors'!$G$7,'Growth Factors'!$M$7)))</f>
        <v>-5.5772089494429255E-4</v>
      </c>
      <c r="K911" s="23">
        <f>IF(G911="Mix",'Growth Factors'!$N$12,(IF(G911="Oil",'Growth Factors'!$E$12,'Growth Factors'!$K$12)))</f>
        <v>0.15067268446583987</v>
      </c>
      <c r="L911" s="23">
        <f>IF(G911="Mix",'Growth Factors'!$O$12,(IF(G911="Oil",'Growth Factors'!$F$12,'Growth Factors'!$L$12)))</f>
        <v>0.41821082914081459</v>
      </c>
      <c r="M911" s="23">
        <f>IF(G911="Mix",'Growth Factors'!$P$12,(IF(G911="Oil",'Growth Factors'!$G$12,'Growth Factors'!$M$12)))</f>
        <v>6.2059761281023675E-3</v>
      </c>
      <c r="N911" s="24" t="str">
        <f>VLOOKUP(A911,'Part 50 Counties'!$A$2:$B$34,2)</f>
        <v>No</v>
      </c>
      <c r="O911" s="25">
        <f>(IF(N911="No",0,(IF(D911="CO2",0,(VLOOKUP(F911,'Rule Reductions'!$C$2:$E$75,2,FALSE))))))</f>
        <v>0</v>
      </c>
      <c r="P911" s="25">
        <f>(IF(N911="No",0,(IF(D911="CO2",0,(VLOOKUP(F911,'Rule Reductions'!$C$2:$E$75,3,FALSE))))))</f>
        <v>0</v>
      </c>
      <c r="Q911" s="22">
        <f t="shared" si="84"/>
        <v>0.40782702473827193</v>
      </c>
      <c r="R911" s="22">
        <f t="shared" si="85"/>
        <v>0.46781780516727905</v>
      </c>
      <c r="S911" s="22">
        <f t="shared" si="86"/>
        <v>0.36288515593073462</v>
      </c>
      <c r="T911" s="22">
        <f t="shared" si="87"/>
        <v>0.41779504955656532</v>
      </c>
      <c r="U911" s="22">
        <f t="shared" si="88"/>
        <v>0.51493484779957377</v>
      </c>
      <c r="V911" s="22">
        <f t="shared" si="89"/>
        <v>0.36534097083889955</v>
      </c>
    </row>
    <row r="912" spans="1:22" x14ac:dyDescent="0.25">
      <c r="A912" s="1" t="s">
        <v>48</v>
      </c>
      <c r="B912" s="1" t="s">
        <v>45</v>
      </c>
      <c r="C912" s="1" t="s">
        <v>8</v>
      </c>
      <c r="D912" s="1" t="s">
        <v>23</v>
      </c>
      <c r="E912" s="4">
        <v>0.46</v>
      </c>
      <c r="F912" s="1" t="s">
        <v>8</v>
      </c>
      <c r="G912" s="1" t="s">
        <v>100</v>
      </c>
      <c r="H912" s="13">
        <f>IF(G912="Mix",'Growth Factors'!$N$7,(IF(G912="Oil",'Growth Factors'!$E$7,'Growth Factors'!$K$7)))</f>
        <v>0.12321919048916015</v>
      </c>
      <c r="I912" s="23">
        <f>IF(G912="Mix",'Growth Factors'!$O$7,(IF(G912="Oil",'Growth Factors'!$F$7,'Growth Factors'!$L$7)))</f>
        <v>0.28844315001838977</v>
      </c>
      <c r="J912" s="23">
        <f>IF(G912="Mix",'Growth Factors'!$P$7,(IF(G912="Oil",'Growth Factors'!$G$7,'Growth Factors'!$M$7)))</f>
        <v>-5.5772089494429255E-4</v>
      </c>
      <c r="K912" s="23">
        <f>IF(G912="Mix",'Growth Factors'!$N$12,(IF(G912="Oil",'Growth Factors'!$E$12,'Growth Factors'!$K$12)))</f>
        <v>0.15067268446583987</v>
      </c>
      <c r="L912" s="23">
        <f>IF(G912="Mix",'Growth Factors'!$O$12,(IF(G912="Oil",'Growth Factors'!$F$12,'Growth Factors'!$L$12)))</f>
        <v>0.41821082914081459</v>
      </c>
      <c r="M912" s="23">
        <f>IF(G912="Mix",'Growth Factors'!$P$12,(IF(G912="Oil",'Growth Factors'!$G$12,'Growth Factors'!$M$12)))</f>
        <v>6.2059761281023675E-3</v>
      </c>
      <c r="N912" s="24" t="str">
        <f>VLOOKUP(A912,'Part 50 Counties'!$A$2:$B$34,2)</f>
        <v>No</v>
      </c>
      <c r="O912" s="25">
        <f>(IF(N912="No",0,(IF(D912="CO2",0,(VLOOKUP(F912,'Rule Reductions'!$C$2:$E$75,2,FALSE))))))</f>
        <v>0</v>
      </c>
      <c r="P912" s="25">
        <f>(IF(N912="No",0,(IF(D912="CO2",0,(VLOOKUP(F912,'Rule Reductions'!$C$2:$E$75,3,FALSE))))))</f>
        <v>0</v>
      </c>
      <c r="Q912" s="22">
        <f t="shared" si="84"/>
        <v>0.51668082762501366</v>
      </c>
      <c r="R912" s="22">
        <f t="shared" si="85"/>
        <v>0.59268384900845927</v>
      </c>
      <c r="S912" s="22">
        <f t="shared" si="86"/>
        <v>0.45974344838832565</v>
      </c>
      <c r="T912" s="22">
        <f t="shared" si="87"/>
        <v>0.52930943485428639</v>
      </c>
      <c r="U912" s="22">
        <f t="shared" si="88"/>
        <v>0.65237698140477474</v>
      </c>
      <c r="V912" s="22">
        <f t="shared" si="89"/>
        <v>0.46285474901892709</v>
      </c>
    </row>
    <row r="913" spans="1:22" x14ac:dyDescent="0.25">
      <c r="A913" s="1" t="s">
        <v>48</v>
      </c>
      <c r="B913" s="1" t="s">
        <v>45</v>
      </c>
      <c r="C913" s="1" t="s">
        <v>8</v>
      </c>
      <c r="D913" s="1" t="s">
        <v>24</v>
      </c>
      <c r="E913" s="4">
        <v>0.46</v>
      </c>
      <c r="F913" s="1" t="s">
        <v>8</v>
      </c>
      <c r="G913" s="1" t="s">
        <v>100</v>
      </c>
      <c r="H913" s="13">
        <f>IF(G913="Mix",'Growth Factors'!$N$7,(IF(G913="Oil",'Growth Factors'!$E$7,'Growth Factors'!$K$7)))</f>
        <v>0.12321919048916015</v>
      </c>
      <c r="I913" s="23">
        <f>IF(G913="Mix",'Growth Factors'!$O$7,(IF(G913="Oil",'Growth Factors'!$F$7,'Growth Factors'!$L$7)))</f>
        <v>0.28844315001838977</v>
      </c>
      <c r="J913" s="23">
        <f>IF(G913="Mix",'Growth Factors'!$P$7,(IF(G913="Oil",'Growth Factors'!$G$7,'Growth Factors'!$M$7)))</f>
        <v>-5.5772089494429255E-4</v>
      </c>
      <c r="K913" s="23">
        <f>IF(G913="Mix",'Growth Factors'!$N$12,(IF(G913="Oil",'Growth Factors'!$E$12,'Growth Factors'!$K$12)))</f>
        <v>0.15067268446583987</v>
      </c>
      <c r="L913" s="23">
        <f>IF(G913="Mix",'Growth Factors'!$O$12,(IF(G913="Oil",'Growth Factors'!$F$12,'Growth Factors'!$L$12)))</f>
        <v>0.41821082914081459</v>
      </c>
      <c r="M913" s="23">
        <f>IF(G913="Mix",'Growth Factors'!$P$12,(IF(G913="Oil",'Growth Factors'!$G$12,'Growth Factors'!$M$12)))</f>
        <v>6.2059761281023675E-3</v>
      </c>
      <c r="N913" s="24" t="str">
        <f>VLOOKUP(A913,'Part 50 Counties'!$A$2:$B$34,2)</f>
        <v>No</v>
      </c>
      <c r="O913" s="25">
        <f>(IF(N913="No",0,(IF(D913="CO2",0,(VLOOKUP(F913,'Rule Reductions'!$C$2:$E$75,2,FALSE))))))</f>
        <v>0</v>
      </c>
      <c r="P913" s="25">
        <f>(IF(N913="No",0,(IF(D913="CO2",0,(VLOOKUP(F913,'Rule Reductions'!$C$2:$E$75,3,FALSE))))))</f>
        <v>0</v>
      </c>
      <c r="Q913" s="22">
        <f t="shared" si="84"/>
        <v>0.51668082762501366</v>
      </c>
      <c r="R913" s="22">
        <f t="shared" si="85"/>
        <v>0.59268384900845927</v>
      </c>
      <c r="S913" s="22">
        <f t="shared" si="86"/>
        <v>0.45974344838832565</v>
      </c>
      <c r="T913" s="22">
        <f t="shared" si="87"/>
        <v>0.52930943485428639</v>
      </c>
      <c r="U913" s="22">
        <f t="shared" si="88"/>
        <v>0.65237698140477474</v>
      </c>
      <c r="V913" s="22">
        <f t="shared" si="89"/>
        <v>0.46285474901892709</v>
      </c>
    </row>
    <row r="914" spans="1:22" x14ac:dyDescent="0.25">
      <c r="A914" s="1" t="s">
        <v>42</v>
      </c>
      <c r="B914" s="1" t="s">
        <v>16</v>
      </c>
      <c r="C914" s="1" t="s">
        <v>8</v>
      </c>
      <c r="D914" s="1" t="s">
        <v>23</v>
      </c>
      <c r="E914" s="2">
        <v>39.217774999404497</v>
      </c>
      <c r="F914" s="1" t="s">
        <v>8</v>
      </c>
      <c r="G914" s="1" t="s">
        <v>100</v>
      </c>
      <c r="H914" s="13">
        <f>IF(G914="Mix",'Growth Factors'!$N$7,(IF(G914="Oil",'Growth Factors'!$E$7,'Growth Factors'!$K$7)))</f>
        <v>0.12321919048916015</v>
      </c>
      <c r="I914" s="23">
        <f>IF(G914="Mix",'Growth Factors'!$O$7,(IF(G914="Oil",'Growth Factors'!$F$7,'Growth Factors'!$L$7)))</f>
        <v>0.28844315001838977</v>
      </c>
      <c r="J914" s="23">
        <f>IF(G914="Mix",'Growth Factors'!$P$7,(IF(G914="Oil",'Growth Factors'!$G$7,'Growth Factors'!$M$7)))</f>
        <v>-5.5772089494429255E-4</v>
      </c>
      <c r="K914" s="23">
        <f>IF(G914="Mix",'Growth Factors'!$N$12,(IF(G914="Oil",'Growth Factors'!$E$12,'Growth Factors'!$K$12)))</f>
        <v>0.15067268446583987</v>
      </c>
      <c r="L914" s="23">
        <f>IF(G914="Mix",'Growth Factors'!$O$12,(IF(G914="Oil",'Growth Factors'!$F$12,'Growth Factors'!$L$12)))</f>
        <v>0.41821082914081459</v>
      </c>
      <c r="M914" s="23">
        <f>IF(G914="Mix",'Growth Factors'!$P$12,(IF(G914="Oil",'Growth Factors'!$G$12,'Growth Factors'!$M$12)))</f>
        <v>6.2059761281023675E-3</v>
      </c>
      <c r="N914" s="24" t="str">
        <f>VLOOKUP(A914,'Part 50 Counties'!$A$2:$B$34,2)</f>
        <v>Yes</v>
      </c>
      <c r="O914" s="25">
        <f>(IF(N914="No",0,(IF(D914="CO2",0,(VLOOKUP(F914,'Rule Reductions'!$C$2:$E$75,2,FALSE))))))</f>
        <v>0.8</v>
      </c>
      <c r="P914" s="25">
        <f>(IF(N914="No",0,(IF(D914="CO2",0,(VLOOKUP(F914,'Rule Reductions'!$C$2:$E$75,3,FALSE))))))</f>
        <v>0.90578983189522233</v>
      </c>
      <c r="Q914" s="22">
        <f t="shared" si="84"/>
        <v>8.8100314975234255</v>
      </c>
      <c r="R914" s="22">
        <f t="shared" si="85"/>
        <v>10.105974711389035</v>
      </c>
      <c r="S914" s="22">
        <f t="shared" si="86"/>
        <v>7.8391804853668186</v>
      </c>
      <c r="T914" s="22">
        <f t="shared" si="87"/>
        <v>4.2514055278564502</v>
      </c>
      <c r="U914" s="22">
        <f t="shared" si="88"/>
        <v>5.2398822359062729</v>
      </c>
      <c r="V914" s="22">
        <f t="shared" si="89"/>
        <v>3.7176424771558954</v>
      </c>
    </row>
    <row r="915" spans="1:22" x14ac:dyDescent="0.25">
      <c r="A915" s="1" t="s">
        <v>42</v>
      </c>
      <c r="B915" s="1" t="s">
        <v>16</v>
      </c>
      <c r="C915" s="1" t="s">
        <v>8</v>
      </c>
      <c r="D915" s="1" t="s">
        <v>24</v>
      </c>
      <c r="E915" s="6">
        <v>9.1838637178223195</v>
      </c>
      <c r="F915" s="1" t="s">
        <v>8</v>
      </c>
      <c r="G915" s="1" t="s">
        <v>100</v>
      </c>
      <c r="H915" s="13">
        <f>IF(G915="Mix",'Growth Factors'!$N$7,(IF(G915="Oil",'Growth Factors'!$E$7,'Growth Factors'!$K$7)))</f>
        <v>0.12321919048916015</v>
      </c>
      <c r="I915" s="23">
        <f>IF(G915="Mix",'Growth Factors'!$O$7,(IF(G915="Oil",'Growth Factors'!$F$7,'Growth Factors'!$L$7)))</f>
        <v>0.28844315001838977</v>
      </c>
      <c r="J915" s="23">
        <f>IF(G915="Mix",'Growth Factors'!$P$7,(IF(G915="Oil",'Growth Factors'!$G$7,'Growth Factors'!$M$7)))</f>
        <v>-5.5772089494429255E-4</v>
      </c>
      <c r="K915" s="23">
        <f>IF(G915="Mix",'Growth Factors'!$N$12,(IF(G915="Oil",'Growth Factors'!$E$12,'Growth Factors'!$K$12)))</f>
        <v>0.15067268446583987</v>
      </c>
      <c r="L915" s="23">
        <f>IF(G915="Mix",'Growth Factors'!$O$12,(IF(G915="Oil",'Growth Factors'!$F$12,'Growth Factors'!$L$12)))</f>
        <v>0.41821082914081459</v>
      </c>
      <c r="M915" s="23">
        <f>IF(G915="Mix",'Growth Factors'!$P$12,(IF(G915="Oil",'Growth Factors'!$G$12,'Growth Factors'!$M$12)))</f>
        <v>6.2059761281023675E-3</v>
      </c>
      <c r="N915" s="24" t="str">
        <f>VLOOKUP(A915,'Part 50 Counties'!$A$2:$B$34,2)</f>
        <v>Yes</v>
      </c>
      <c r="O915" s="25">
        <f>(IF(N915="No",0,(IF(D915="CO2",0,(VLOOKUP(F915,'Rule Reductions'!$C$2:$E$75,2,FALSE))))))</f>
        <v>0</v>
      </c>
      <c r="P915" s="25">
        <f>(IF(N915="No",0,(IF(D915="CO2",0,(VLOOKUP(F915,'Rule Reductions'!$C$2:$E$75,3,FALSE))))))</f>
        <v>0</v>
      </c>
      <c r="Q915" s="22">
        <f t="shared" si="84"/>
        <v>10.315491970695154</v>
      </c>
      <c r="R915" s="22">
        <f t="shared" si="85"/>
        <v>11.832886297930589</v>
      </c>
      <c r="S915" s="22">
        <f t="shared" si="86"/>
        <v>9.1787416851305696</v>
      </c>
      <c r="T915" s="22">
        <f t="shared" si="87"/>
        <v>10.567621117955037</v>
      </c>
      <c r="U915" s="22">
        <f t="shared" si="88"/>
        <v>13.024654977969035</v>
      </c>
      <c r="V915" s="22">
        <f t="shared" si="89"/>
        <v>9.2408585568188695</v>
      </c>
    </row>
    <row r="916" spans="1:22" x14ac:dyDescent="0.25">
      <c r="A916" s="1" t="s">
        <v>42</v>
      </c>
      <c r="B916" s="1" t="s">
        <v>45</v>
      </c>
      <c r="C916" s="1" t="s">
        <v>8</v>
      </c>
      <c r="D916" s="1" t="s">
        <v>23</v>
      </c>
      <c r="E916" s="2">
        <v>199.559494975468</v>
      </c>
      <c r="F916" s="1" t="s">
        <v>8</v>
      </c>
      <c r="G916" s="1" t="s">
        <v>100</v>
      </c>
      <c r="H916" s="13">
        <f>IF(G916="Mix",'Growth Factors'!$N$7,(IF(G916="Oil",'Growth Factors'!$E$7,'Growth Factors'!$K$7)))</f>
        <v>0.12321919048916015</v>
      </c>
      <c r="I916" s="23">
        <f>IF(G916="Mix",'Growth Factors'!$O$7,(IF(G916="Oil",'Growth Factors'!$F$7,'Growth Factors'!$L$7)))</f>
        <v>0.28844315001838977</v>
      </c>
      <c r="J916" s="23">
        <f>IF(G916="Mix",'Growth Factors'!$P$7,(IF(G916="Oil",'Growth Factors'!$G$7,'Growth Factors'!$M$7)))</f>
        <v>-5.5772089494429255E-4</v>
      </c>
      <c r="K916" s="23">
        <f>IF(G916="Mix",'Growth Factors'!$N$12,(IF(G916="Oil",'Growth Factors'!$E$12,'Growth Factors'!$K$12)))</f>
        <v>0.15067268446583987</v>
      </c>
      <c r="L916" s="23">
        <f>IF(G916="Mix",'Growth Factors'!$O$12,(IF(G916="Oil",'Growth Factors'!$F$12,'Growth Factors'!$L$12)))</f>
        <v>0.41821082914081459</v>
      </c>
      <c r="M916" s="23">
        <f>IF(G916="Mix",'Growth Factors'!$P$12,(IF(G916="Oil",'Growth Factors'!$G$12,'Growth Factors'!$M$12)))</f>
        <v>6.2059761281023675E-3</v>
      </c>
      <c r="N916" s="24" t="str">
        <f>VLOOKUP(A916,'Part 50 Counties'!$A$2:$B$34,2)</f>
        <v>Yes</v>
      </c>
      <c r="O916" s="25">
        <f>(IF(N916="No",0,(IF(D916="CO2",0,(VLOOKUP(F916,'Rule Reductions'!$C$2:$E$75,2,FALSE))))))</f>
        <v>0.8</v>
      </c>
      <c r="P916" s="25">
        <f>(IF(N916="No",0,(IF(D916="CO2",0,(VLOOKUP(F916,'Rule Reductions'!$C$2:$E$75,3,FALSE))))))</f>
        <v>0.90578983189522233</v>
      </c>
      <c r="Q916" s="22">
        <f t="shared" si="84"/>
        <v>44.829810880154149</v>
      </c>
      <c r="R916" s="22">
        <f t="shared" si="85"/>
        <v>51.424212864454191</v>
      </c>
      <c r="S916" s="22">
        <f t="shared" si="86"/>
        <v>39.88963929506712</v>
      </c>
      <c r="T916" s="22">
        <f t="shared" si="87"/>
        <v>21.633260430705942</v>
      </c>
      <c r="U916" s="22">
        <f t="shared" si="88"/>
        <v>26.663120300533617</v>
      </c>
      <c r="V916" s="22">
        <f t="shared" si="89"/>
        <v>18.917209231065343</v>
      </c>
    </row>
    <row r="917" spans="1:22" x14ac:dyDescent="0.25">
      <c r="A917" s="1" t="s">
        <v>42</v>
      </c>
      <c r="B917" s="1" t="s">
        <v>45</v>
      </c>
      <c r="C917" s="1" t="s">
        <v>8</v>
      </c>
      <c r="D917" s="1" t="s">
        <v>24</v>
      </c>
      <c r="E917" s="2">
        <v>48.1750074158956</v>
      </c>
      <c r="F917" s="1" t="s">
        <v>8</v>
      </c>
      <c r="G917" s="1" t="s">
        <v>100</v>
      </c>
      <c r="H917" s="13">
        <f>IF(G917="Mix",'Growth Factors'!$N$7,(IF(G917="Oil",'Growth Factors'!$E$7,'Growth Factors'!$K$7)))</f>
        <v>0.12321919048916015</v>
      </c>
      <c r="I917" s="23">
        <f>IF(G917="Mix",'Growth Factors'!$O$7,(IF(G917="Oil",'Growth Factors'!$F$7,'Growth Factors'!$L$7)))</f>
        <v>0.28844315001838977</v>
      </c>
      <c r="J917" s="23">
        <f>IF(G917="Mix",'Growth Factors'!$P$7,(IF(G917="Oil",'Growth Factors'!$G$7,'Growth Factors'!$M$7)))</f>
        <v>-5.5772089494429255E-4</v>
      </c>
      <c r="K917" s="23">
        <f>IF(G917="Mix",'Growth Factors'!$N$12,(IF(G917="Oil",'Growth Factors'!$E$12,'Growth Factors'!$K$12)))</f>
        <v>0.15067268446583987</v>
      </c>
      <c r="L917" s="23">
        <f>IF(G917="Mix",'Growth Factors'!$O$12,(IF(G917="Oil",'Growth Factors'!$F$12,'Growth Factors'!$L$12)))</f>
        <v>0.41821082914081459</v>
      </c>
      <c r="M917" s="23">
        <f>IF(G917="Mix",'Growth Factors'!$P$12,(IF(G917="Oil",'Growth Factors'!$G$12,'Growth Factors'!$M$12)))</f>
        <v>6.2059761281023675E-3</v>
      </c>
      <c r="N917" s="24" t="str">
        <f>VLOOKUP(A917,'Part 50 Counties'!$A$2:$B$34,2)</f>
        <v>Yes</v>
      </c>
      <c r="O917" s="25">
        <f>(IF(N917="No",0,(IF(D917="CO2",0,(VLOOKUP(F917,'Rule Reductions'!$C$2:$E$75,2,FALSE))))))</f>
        <v>0</v>
      </c>
      <c r="P917" s="25">
        <f>(IF(N917="No",0,(IF(D917="CO2",0,(VLOOKUP(F917,'Rule Reductions'!$C$2:$E$75,3,FALSE))))))</f>
        <v>0</v>
      </c>
      <c r="Q917" s="22">
        <f t="shared" si="84"/>
        <v>54.111092831491547</v>
      </c>
      <c r="R917" s="22">
        <f t="shared" si="85"/>
        <v>62.070758307095808</v>
      </c>
      <c r="S917" s="22">
        <f t="shared" si="86"/>
        <v>48.148139207645656</v>
      </c>
      <c r="T917" s="22">
        <f t="shared" si="87"/>
        <v>55.433665107410334</v>
      </c>
      <c r="U917" s="22">
        <f t="shared" si="88"/>
        <v>68.322317211162186</v>
      </c>
      <c r="V917" s="22">
        <f t="shared" si="89"/>
        <v>48.473980361889801</v>
      </c>
    </row>
    <row r="918" spans="1:22" x14ac:dyDescent="0.25">
      <c r="A918" s="1" t="s">
        <v>43</v>
      </c>
      <c r="B918" s="1" t="s">
        <v>45</v>
      </c>
      <c r="C918" s="1" t="s">
        <v>8</v>
      </c>
      <c r="D918" s="1" t="s">
        <v>23</v>
      </c>
      <c r="E918" s="6">
        <v>6.5393287265547899</v>
      </c>
      <c r="F918" s="1" t="s">
        <v>8</v>
      </c>
      <c r="G918" s="1" t="s">
        <v>100</v>
      </c>
      <c r="H918" s="13">
        <f>IF(G918="Mix",'Growth Factors'!$N$7,(IF(G918="Oil",'Growth Factors'!$E$7,'Growth Factors'!$K$7)))</f>
        <v>0.12321919048916015</v>
      </c>
      <c r="I918" s="23">
        <f>IF(G918="Mix",'Growth Factors'!$O$7,(IF(G918="Oil",'Growth Factors'!$F$7,'Growth Factors'!$L$7)))</f>
        <v>0.28844315001838977</v>
      </c>
      <c r="J918" s="23">
        <f>IF(G918="Mix",'Growth Factors'!$P$7,(IF(G918="Oil",'Growth Factors'!$G$7,'Growth Factors'!$M$7)))</f>
        <v>-5.5772089494429255E-4</v>
      </c>
      <c r="K918" s="23">
        <f>IF(G918="Mix",'Growth Factors'!$N$12,(IF(G918="Oil",'Growth Factors'!$E$12,'Growth Factors'!$K$12)))</f>
        <v>0.15067268446583987</v>
      </c>
      <c r="L918" s="23">
        <f>IF(G918="Mix",'Growth Factors'!$O$12,(IF(G918="Oil",'Growth Factors'!$F$12,'Growth Factors'!$L$12)))</f>
        <v>0.41821082914081459</v>
      </c>
      <c r="M918" s="23">
        <f>IF(G918="Mix",'Growth Factors'!$P$12,(IF(G918="Oil",'Growth Factors'!$G$12,'Growth Factors'!$M$12)))</f>
        <v>6.2059761281023675E-3</v>
      </c>
      <c r="N918" s="24" t="str">
        <f>VLOOKUP(A918,'Part 50 Counties'!$A$2:$B$34,2)</f>
        <v>No</v>
      </c>
      <c r="O918" s="25">
        <f>(IF(N918="No",0,(IF(D918="CO2",0,(VLOOKUP(F918,'Rule Reductions'!$C$2:$E$75,2,FALSE))))))</f>
        <v>0</v>
      </c>
      <c r="P918" s="25">
        <f>(IF(N918="No",0,(IF(D918="CO2",0,(VLOOKUP(F918,'Rule Reductions'!$C$2:$E$75,3,FALSE))))))</f>
        <v>0</v>
      </c>
      <c r="Q918" s="22">
        <f t="shared" si="84"/>
        <v>7.3450995185833818</v>
      </c>
      <c r="R918" s="22">
        <f t="shared" si="85"/>
        <v>8.4255533034479981</v>
      </c>
      <c r="S918" s="22">
        <f t="shared" si="86"/>
        <v>6.5356816062850802</v>
      </c>
      <c r="T918" s="22">
        <f t="shared" si="87"/>
        <v>7.5246269403893828</v>
      </c>
      <c r="U918" s="22">
        <f t="shared" si="88"/>
        <v>9.2741468153116156</v>
      </c>
      <c r="V918" s="22">
        <f t="shared" si="89"/>
        <v>6.5799116445256027</v>
      </c>
    </row>
    <row r="919" spans="1:22" x14ac:dyDescent="0.25">
      <c r="A919" s="1" t="s">
        <v>43</v>
      </c>
      <c r="B919" s="1" t="s">
        <v>45</v>
      </c>
      <c r="C919" s="1" t="s">
        <v>8</v>
      </c>
      <c r="D919" s="1" t="s">
        <v>24</v>
      </c>
      <c r="E919" s="4">
        <v>0.35440572556762101</v>
      </c>
      <c r="F919" s="1" t="s">
        <v>8</v>
      </c>
      <c r="G919" s="1" t="s">
        <v>100</v>
      </c>
      <c r="H919" s="13">
        <f>IF(G919="Mix",'Growth Factors'!$N$7,(IF(G919="Oil",'Growth Factors'!$E$7,'Growth Factors'!$K$7)))</f>
        <v>0.12321919048916015</v>
      </c>
      <c r="I919" s="23">
        <f>IF(G919="Mix",'Growth Factors'!$O$7,(IF(G919="Oil",'Growth Factors'!$F$7,'Growth Factors'!$L$7)))</f>
        <v>0.28844315001838977</v>
      </c>
      <c r="J919" s="23">
        <f>IF(G919="Mix",'Growth Factors'!$P$7,(IF(G919="Oil",'Growth Factors'!$G$7,'Growth Factors'!$M$7)))</f>
        <v>-5.5772089494429255E-4</v>
      </c>
      <c r="K919" s="23">
        <f>IF(G919="Mix",'Growth Factors'!$N$12,(IF(G919="Oil",'Growth Factors'!$E$12,'Growth Factors'!$K$12)))</f>
        <v>0.15067268446583987</v>
      </c>
      <c r="L919" s="23">
        <f>IF(G919="Mix",'Growth Factors'!$O$12,(IF(G919="Oil",'Growth Factors'!$F$12,'Growth Factors'!$L$12)))</f>
        <v>0.41821082914081459</v>
      </c>
      <c r="M919" s="23">
        <f>IF(G919="Mix",'Growth Factors'!$P$12,(IF(G919="Oil",'Growth Factors'!$G$12,'Growth Factors'!$M$12)))</f>
        <v>6.2059761281023675E-3</v>
      </c>
      <c r="N919" s="24" t="str">
        <f>VLOOKUP(A919,'Part 50 Counties'!$A$2:$B$34,2)</f>
        <v>No</v>
      </c>
      <c r="O919" s="25">
        <v>0.95</v>
      </c>
      <c r="P919" s="25">
        <v>0.95</v>
      </c>
      <c r="Q919" s="22">
        <f t="shared" si="84"/>
        <v>1.9903765608839354E-2</v>
      </c>
      <c r="R919" s="22">
        <f t="shared" si="85"/>
        <v>2.2831581471744949E-2</v>
      </c>
      <c r="S919" s="22">
        <f t="shared" si="86"/>
        <v>1.7710403304459218E-2</v>
      </c>
      <c r="T919" s="22">
        <f t="shared" si="87"/>
        <v>2.0390249381447928E-2</v>
      </c>
      <c r="U919" s="22">
        <f t="shared" si="88"/>
        <v>2.5131101895475412E-2</v>
      </c>
      <c r="V919" s="22">
        <f t="shared" si="89"/>
        <v>1.7830257952007839E-2</v>
      </c>
    </row>
    <row r="920" spans="1:22" x14ac:dyDescent="0.25">
      <c r="A920" s="1" t="s">
        <v>22</v>
      </c>
      <c r="B920" s="1" t="s">
        <v>16</v>
      </c>
      <c r="C920" s="1" t="s">
        <v>8</v>
      </c>
      <c r="D920" s="1" t="s">
        <v>23</v>
      </c>
      <c r="E920" s="2">
        <v>127.20579530146701</v>
      </c>
      <c r="F920" s="1" t="s">
        <v>8</v>
      </c>
      <c r="G920" s="1" t="s">
        <v>100</v>
      </c>
      <c r="H920" s="13">
        <f>IF(G920="Mix",'Growth Factors'!$N$7,(IF(G920="Oil",'Growth Factors'!$E$7,'Growth Factors'!$K$7)))</f>
        <v>0.12321919048916015</v>
      </c>
      <c r="I920" s="23">
        <f>IF(G920="Mix",'Growth Factors'!$O$7,(IF(G920="Oil",'Growth Factors'!$F$7,'Growth Factors'!$L$7)))</f>
        <v>0.28844315001838977</v>
      </c>
      <c r="J920" s="23">
        <f>IF(G920="Mix",'Growth Factors'!$P$7,(IF(G920="Oil",'Growth Factors'!$G$7,'Growth Factors'!$M$7)))</f>
        <v>-5.5772089494429255E-4</v>
      </c>
      <c r="K920" s="23">
        <f>IF(G920="Mix",'Growth Factors'!$N$12,(IF(G920="Oil",'Growth Factors'!$E$12,'Growth Factors'!$K$12)))</f>
        <v>0.15067268446583987</v>
      </c>
      <c r="L920" s="23">
        <f>IF(G920="Mix",'Growth Factors'!$O$12,(IF(G920="Oil",'Growth Factors'!$F$12,'Growth Factors'!$L$12)))</f>
        <v>0.41821082914081459</v>
      </c>
      <c r="M920" s="23">
        <f>IF(G920="Mix",'Growth Factors'!$P$12,(IF(G920="Oil",'Growth Factors'!$G$12,'Growth Factors'!$M$12)))</f>
        <v>6.2059761281023675E-3</v>
      </c>
      <c r="N920" s="24" t="str">
        <f>VLOOKUP(A920,'Part 50 Counties'!$A$2:$B$34,2)</f>
        <v>Yes</v>
      </c>
      <c r="O920" s="25">
        <f>(IF(N920="No",0,(IF(D920="CO2",0,(VLOOKUP(F920,'Rule Reductions'!$C$2:$E$75,2,FALSE))))))</f>
        <v>0.8</v>
      </c>
      <c r="P920" s="25">
        <f>(IF(N920="No",0,(IF(D920="CO2",0,(VLOOKUP(F920,'Rule Reductions'!$C$2:$E$75,3,FALSE))))))</f>
        <v>0.90578983189522233</v>
      </c>
      <c r="Q920" s="22">
        <f t="shared" si="84"/>
        <v>28.575998084808713</v>
      </c>
      <c r="R920" s="22">
        <f t="shared" si="85"/>
        <v>32.779487119763317</v>
      </c>
      <c r="S920" s="22">
        <f t="shared" si="86"/>
        <v>25.426969994293867</v>
      </c>
      <c r="T920" s="22">
        <f t="shared" si="87"/>
        <v>13.789752767163479</v>
      </c>
      <c r="U920" s="22">
        <f t="shared" si="88"/>
        <v>16.995951124575722</v>
      </c>
      <c r="V920" s="22">
        <f t="shared" si="89"/>
        <v>12.058452269673953</v>
      </c>
    </row>
    <row r="921" spans="1:22" x14ac:dyDescent="0.25">
      <c r="A921" s="1" t="s">
        <v>22</v>
      </c>
      <c r="B921" s="1" t="s">
        <v>16</v>
      </c>
      <c r="C921" s="1" t="s">
        <v>8</v>
      </c>
      <c r="D921" s="1" t="s">
        <v>24</v>
      </c>
      <c r="E921" s="2">
        <v>30.755778607619899</v>
      </c>
      <c r="F921" s="1" t="s">
        <v>8</v>
      </c>
      <c r="G921" s="1" t="s">
        <v>100</v>
      </c>
      <c r="H921" s="13">
        <f>IF(G921="Mix",'Growth Factors'!$N$7,(IF(G921="Oil",'Growth Factors'!$E$7,'Growth Factors'!$K$7)))</f>
        <v>0.12321919048916015</v>
      </c>
      <c r="I921" s="23">
        <f>IF(G921="Mix",'Growth Factors'!$O$7,(IF(G921="Oil",'Growth Factors'!$F$7,'Growth Factors'!$L$7)))</f>
        <v>0.28844315001838977</v>
      </c>
      <c r="J921" s="23">
        <f>IF(G921="Mix",'Growth Factors'!$P$7,(IF(G921="Oil",'Growth Factors'!$G$7,'Growth Factors'!$M$7)))</f>
        <v>-5.5772089494429255E-4</v>
      </c>
      <c r="K921" s="23">
        <f>IF(G921="Mix",'Growth Factors'!$N$12,(IF(G921="Oil",'Growth Factors'!$E$12,'Growth Factors'!$K$12)))</f>
        <v>0.15067268446583987</v>
      </c>
      <c r="L921" s="23">
        <f>IF(G921="Mix",'Growth Factors'!$O$12,(IF(G921="Oil",'Growth Factors'!$F$12,'Growth Factors'!$L$12)))</f>
        <v>0.41821082914081459</v>
      </c>
      <c r="M921" s="23">
        <f>IF(G921="Mix",'Growth Factors'!$P$12,(IF(G921="Oil",'Growth Factors'!$G$12,'Growth Factors'!$M$12)))</f>
        <v>6.2059761281023675E-3</v>
      </c>
      <c r="N921" s="24" t="str">
        <f>VLOOKUP(A921,'Part 50 Counties'!$A$2:$B$34,2)</f>
        <v>Yes</v>
      </c>
      <c r="O921" s="25">
        <f>(IF(N921="No",0,(IF(D921="CO2",0,(VLOOKUP(F921,'Rule Reductions'!$C$2:$E$75,2,FALSE))))))</f>
        <v>0</v>
      </c>
      <c r="P921" s="25">
        <f>(IF(N921="No",0,(IF(D921="CO2",0,(VLOOKUP(F921,'Rule Reductions'!$C$2:$E$75,3,FALSE))))))</f>
        <v>0</v>
      </c>
      <c r="Q921" s="22">
        <f t="shared" si="84"/>
        <v>34.545480750514656</v>
      </c>
      <c r="R921" s="22">
        <f t="shared" si="85"/>
        <v>39.627072270469988</v>
      </c>
      <c r="S921" s="22">
        <f t="shared" si="86"/>
        <v>30.738625467250149</v>
      </c>
      <c r="T921" s="22">
        <f t="shared" si="87"/>
        <v>35.389834333267039</v>
      </c>
      <c r="U921" s="22">
        <f t="shared" si="88"/>
        <v>43.618178279983944</v>
      </c>
      <c r="V921" s="22">
        <f t="shared" si="89"/>
        <v>30.946648235459989</v>
      </c>
    </row>
    <row r="922" spans="1:22" x14ac:dyDescent="0.25">
      <c r="A922" s="1" t="s">
        <v>22</v>
      </c>
      <c r="B922" s="1" t="s">
        <v>45</v>
      </c>
      <c r="C922" s="1" t="s">
        <v>8</v>
      </c>
      <c r="D922" s="1" t="s">
        <v>23</v>
      </c>
      <c r="E922" s="2">
        <v>269.85987460104201</v>
      </c>
      <c r="F922" s="1" t="s">
        <v>8</v>
      </c>
      <c r="G922" s="1" t="s">
        <v>100</v>
      </c>
      <c r="H922" s="13">
        <f>IF(G922="Mix",'Growth Factors'!$N$7,(IF(G922="Oil",'Growth Factors'!$E$7,'Growth Factors'!$K$7)))</f>
        <v>0.12321919048916015</v>
      </c>
      <c r="I922" s="23">
        <f>IF(G922="Mix",'Growth Factors'!$O$7,(IF(G922="Oil",'Growth Factors'!$F$7,'Growth Factors'!$L$7)))</f>
        <v>0.28844315001838977</v>
      </c>
      <c r="J922" s="23">
        <f>IF(G922="Mix",'Growth Factors'!$P$7,(IF(G922="Oil",'Growth Factors'!$G$7,'Growth Factors'!$M$7)))</f>
        <v>-5.5772089494429255E-4</v>
      </c>
      <c r="K922" s="23">
        <f>IF(G922="Mix",'Growth Factors'!$N$12,(IF(G922="Oil",'Growth Factors'!$E$12,'Growth Factors'!$K$12)))</f>
        <v>0.15067268446583987</v>
      </c>
      <c r="L922" s="23">
        <f>IF(G922="Mix",'Growth Factors'!$O$12,(IF(G922="Oil",'Growth Factors'!$F$12,'Growth Factors'!$L$12)))</f>
        <v>0.41821082914081459</v>
      </c>
      <c r="M922" s="23">
        <f>IF(G922="Mix",'Growth Factors'!$P$12,(IF(G922="Oil",'Growth Factors'!$G$12,'Growth Factors'!$M$12)))</f>
        <v>6.2059761281023675E-3</v>
      </c>
      <c r="N922" s="24" t="str">
        <f>VLOOKUP(A922,'Part 50 Counties'!$A$2:$B$34,2)</f>
        <v>Yes</v>
      </c>
      <c r="O922" s="25">
        <f>(IF(N922="No",0,(IF(D922="CO2",0,(VLOOKUP(F922,'Rule Reductions'!$C$2:$E$75,2,FALSE))))))</f>
        <v>0.8</v>
      </c>
      <c r="P922" s="25">
        <f>(IF(N922="No",0,(IF(D922="CO2",0,(VLOOKUP(F922,'Rule Reductions'!$C$2:$E$75,3,FALSE))))))</f>
        <v>0.90578983189522233</v>
      </c>
      <c r="Q922" s="22">
        <f t="shared" si="84"/>
        <v>60.622357978977718</v>
      </c>
      <c r="R922" s="22">
        <f t="shared" si="85"/>
        <v>69.539821378906836</v>
      </c>
      <c r="S922" s="22">
        <f t="shared" si="86"/>
        <v>53.941873622053983</v>
      </c>
      <c r="T922" s="22">
        <f t="shared" si="87"/>
        <v>29.254177796750049</v>
      </c>
      <c r="U922" s="22">
        <f t="shared" si="88"/>
        <v>36.055945629943714</v>
      </c>
      <c r="V922" s="22">
        <f t="shared" si="89"/>
        <v>25.581322058990622</v>
      </c>
    </row>
    <row r="923" spans="1:22" x14ac:dyDescent="0.25">
      <c r="A923" s="1" t="s">
        <v>22</v>
      </c>
      <c r="B923" s="1" t="s">
        <v>45</v>
      </c>
      <c r="C923" s="1" t="s">
        <v>8</v>
      </c>
      <c r="D923" s="1" t="s">
        <v>24</v>
      </c>
      <c r="E923" s="2">
        <v>53.846640184635</v>
      </c>
      <c r="F923" s="1" t="s">
        <v>8</v>
      </c>
      <c r="G923" s="1" t="s">
        <v>100</v>
      </c>
      <c r="H923" s="13">
        <f>IF(G923="Mix",'Growth Factors'!$N$7,(IF(G923="Oil",'Growth Factors'!$E$7,'Growth Factors'!$K$7)))</f>
        <v>0.12321919048916015</v>
      </c>
      <c r="I923" s="23">
        <f>IF(G923="Mix",'Growth Factors'!$O$7,(IF(G923="Oil",'Growth Factors'!$F$7,'Growth Factors'!$L$7)))</f>
        <v>0.28844315001838977</v>
      </c>
      <c r="J923" s="23">
        <f>IF(G923="Mix",'Growth Factors'!$P$7,(IF(G923="Oil",'Growth Factors'!$G$7,'Growth Factors'!$M$7)))</f>
        <v>-5.5772089494429255E-4</v>
      </c>
      <c r="K923" s="23">
        <f>IF(G923="Mix",'Growth Factors'!$N$12,(IF(G923="Oil",'Growth Factors'!$E$12,'Growth Factors'!$K$12)))</f>
        <v>0.15067268446583987</v>
      </c>
      <c r="L923" s="23">
        <f>IF(G923="Mix",'Growth Factors'!$O$12,(IF(G923="Oil",'Growth Factors'!$F$12,'Growth Factors'!$L$12)))</f>
        <v>0.41821082914081459</v>
      </c>
      <c r="M923" s="23">
        <f>IF(G923="Mix",'Growth Factors'!$P$12,(IF(G923="Oil",'Growth Factors'!$G$12,'Growth Factors'!$M$12)))</f>
        <v>6.2059761281023675E-3</v>
      </c>
      <c r="N923" s="24" t="str">
        <f>VLOOKUP(A923,'Part 50 Counties'!$A$2:$B$34,2)</f>
        <v>Yes</v>
      </c>
      <c r="O923" s="25">
        <f>(IF(N923="No",0,(IF(D923="CO2",0,(VLOOKUP(F923,'Rule Reductions'!$C$2:$E$75,2,FALSE))))))</f>
        <v>0</v>
      </c>
      <c r="P923" s="25">
        <f>(IF(N923="No",0,(IF(D923="CO2",0,(VLOOKUP(F923,'Rule Reductions'!$C$2:$E$75,3,FALSE))))))</f>
        <v>0</v>
      </c>
      <c r="Q923" s="22">
        <f t="shared" si="84"/>
        <v>60.481579598746805</v>
      </c>
      <c r="R923" s="22">
        <f t="shared" si="85"/>
        <v>69.378334697397918</v>
      </c>
      <c r="S923" s="22">
        <f t="shared" si="86"/>
        <v>53.816608788281478</v>
      </c>
      <c r="T923" s="22">
        <f t="shared" si="87"/>
        <v>61.959858010720126</v>
      </c>
      <c r="U923" s="22">
        <f t="shared" si="88"/>
        <v>76.365888222698317</v>
      </c>
      <c r="V923" s="22">
        <f t="shared" si="89"/>
        <v>54.180811148199361</v>
      </c>
    </row>
    <row r="924" spans="1:22" x14ac:dyDescent="0.25">
      <c r="A924" s="1" t="s">
        <v>44</v>
      </c>
      <c r="B924" s="1" t="s">
        <v>16</v>
      </c>
      <c r="C924" s="1" t="s">
        <v>8</v>
      </c>
      <c r="D924" s="1" t="s">
        <v>23</v>
      </c>
      <c r="E924" s="6">
        <v>1.5129415481897399</v>
      </c>
      <c r="F924" s="1" t="s">
        <v>8</v>
      </c>
      <c r="G924" s="1" t="s">
        <v>100</v>
      </c>
      <c r="H924" s="13">
        <f>IF(G924="Mix",'Growth Factors'!$N$7,(IF(G924="Oil",'Growth Factors'!$E$7,'Growth Factors'!$K$7)))</f>
        <v>0.12321919048916015</v>
      </c>
      <c r="I924" s="23">
        <f>IF(G924="Mix",'Growth Factors'!$O$7,(IF(G924="Oil",'Growth Factors'!$F$7,'Growth Factors'!$L$7)))</f>
        <v>0.28844315001838977</v>
      </c>
      <c r="J924" s="23">
        <f>IF(G924="Mix",'Growth Factors'!$P$7,(IF(G924="Oil",'Growth Factors'!$G$7,'Growth Factors'!$M$7)))</f>
        <v>-5.5772089494429255E-4</v>
      </c>
      <c r="K924" s="23">
        <f>IF(G924="Mix",'Growth Factors'!$N$12,(IF(G924="Oil",'Growth Factors'!$E$12,'Growth Factors'!$K$12)))</f>
        <v>0.15067268446583987</v>
      </c>
      <c r="L924" s="23">
        <f>IF(G924="Mix",'Growth Factors'!$O$12,(IF(G924="Oil",'Growth Factors'!$F$12,'Growth Factors'!$L$12)))</f>
        <v>0.41821082914081459</v>
      </c>
      <c r="M924" s="23">
        <f>IF(G924="Mix",'Growth Factors'!$P$12,(IF(G924="Oil",'Growth Factors'!$G$12,'Growth Factors'!$M$12)))</f>
        <v>6.2059761281023675E-3</v>
      </c>
      <c r="N924" s="24" t="str">
        <f>VLOOKUP(A924,'Part 50 Counties'!$A$2:$B$34,2)</f>
        <v>Yes</v>
      </c>
      <c r="O924" s="25">
        <f>(IF(N924="No",0,(IF(D924="CO2",0,(VLOOKUP(F924,'Rule Reductions'!$C$2:$E$75,2,FALSE))))))</f>
        <v>0.8</v>
      </c>
      <c r="P924" s="25">
        <f>(IF(N924="No",0,(IF(D924="CO2",0,(VLOOKUP(F924,'Rule Reductions'!$C$2:$E$75,3,FALSE))))))</f>
        <v>0.90578983189522233</v>
      </c>
      <c r="Q924" s="22">
        <f t="shared" si="84"/>
        <v>0.3398729962030192</v>
      </c>
      <c r="R924" s="22">
        <f t="shared" si="85"/>
        <v>0.3898678348286575</v>
      </c>
      <c r="S924" s="22">
        <f t="shared" si="86"/>
        <v>0.30241954981509694</v>
      </c>
      <c r="T924" s="22">
        <f t="shared" si="87"/>
        <v>0.16401052995472651</v>
      </c>
      <c r="U924" s="22">
        <f t="shared" si="88"/>
        <v>0.20214393964074531</v>
      </c>
      <c r="V924" s="22">
        <f t="shared" si="89"/>
        <v>0.14341904315299853</v>
      </c>
    </row>
    <row r="925" spans="1:22" x14ac:dyDescent="0.25">
      <c r="A925" s="1" t="s">
        <v>44</v>
      </c>
      <c r="B925" s="1" t="s">
        <v>16</v>
      </c>
      <c r="C925" s="1" t="s">
        <v>8</v>
      </c>
      <c r="D925" s="1" t="s">
        <v>24</v>
      </c>
      <c r="E925" s="4">
        <v>0.363087657504021</v>
      </c>
      <c r="F925" s="1" t="s">
        <v>8</v>
      </c>
      <c r="G925" s="1" t="s">
        <v>100</v>
      </c>
      <c r="H925" s="13">
        <f>IF(G925="Mix",'Growth Factors'!$N$7,(IF(G925="Oil",'Growth Factors'!$E$7,'Growth Factors'!$K$7)))</f>
        <v>0.12321919048916015</v>
      </c>
      <c r="I925" s="23">
        <f>IF(G925="Mix",'Growth Factors'!$O$7,(IF(G925="Oil",'Growth Factors'!$F$7,'Growth Factors'!$L$7)))</f>
        <v>0.28844315001838977</v>
      </c>
      <c r="J925" s="23">
        <f>IF(G925="Mix",'Growth Factors'!$P$7,(IF(G925="Oil",'Growth Factors'!$G$7,'Growth Factors'!$M$7)))</f>
        <v>-5.5772089494429255E-4</v>
      </c>
      <c r="K925" s="23">
        <f>IF(G925="Mix",'Growth Factors'!$N$12,(IF(G925="Oil",'Growth Factors'!$E$12,'Growth Factors'!$K$12)))</f>
        <v>0.15067268446583987</v>
      </c>
      <c r="L925" s="23">
        <f>IF(G925="Mix",'Growth Factors'!$O$12,(IF(G925="Oil",'Growth Factors'!$F$12,'Growth Factors'!$L$12)))</f>
        <v>0.41821082914081459</v>
      </c>
      <c r="M925" s="23">
        <f>IF(G925="Mix",'Growth Factors'!$P$12,(IF(G925="Oil",'Growth Factors'!$G$12,'Growth Factors'!$M$12)))</f>
        <v>6.2059761281023675E-3</v>
      </c>
      <c r="N925" s="24" t="str">
        <f>VLOOKUP(A925,'Part 50 Counties'!$A$2:$B$34,2)</f>
        <v>Yes</v>
      </c>
      <c r="O925" s="25">
        <f>(IF(N925="No",0,(IF(D925="CO2",0,(VLOOKUP(F925,'Rule Reductions'!$C$2:$E$75,2,FALSE))))))</f>
        <v>0</v>
      </c>
      <c r="P925" s="25">
        <f>(IF(N925="No",0,(IF(D925="CO2",0,(VLOOKUP(F925,'Rule Reductions'!$C$2:$E$75,3,FALSE))))))</f>
        <v>0</v>
      </c>
      <c r="Q925" s="22">
        <f t="shared" si="84"/>
        <v>0.40782702473827193</v>
      </c>
      <c r="R925" s="22">
        <f t="shared" si="85"/>
        <v>0.46781780516727905</v>
      </c>
      <c r="S925" s="22">
        <f t="shared" si="86"/>
        <v>0.36288515593073462</v>
      </c>
      <c r="T925" s="22">
        <f t="shared" si="87"/>
        <v>0.41779504955656532</v>
      </c>
      <c r="U925" s="22">
        <f t="shared" si="88"/>
        <v>0.51493484779957377</v>
      </c>
      <c r="V925" s="22">
        <f t="shared" si="89"/>
        <v>0.36534097083889955</v>
      </c>
    </row>
    <row r="926" spans="1:22" x14ac:dyDescent="0.25">
      <c r="A926" s="1" t="s">
        <v>44</v>
      </c>
      <c r="B926" s="1" t="s">
        <v>45</v>
      </c>
      <c r="C926" s="1" t="s">
        <v>8</v>
      </c>
      <c r="D926" s="1" t="s">
        <v>23</v>
      </c>
      <c r="E926" s="2">
        <v>28.1674067359024</v>
      </c>
      <c r="F926" s="1" t="s">
        <v>8</v>
      </c>
      <c r="G926" s="1" t="s">
        <v>100</v>
      </c>
      <c r="H926" s="13">
        <f>IF(G926="Mix",'Growth Factors'!$N$7,(IF(G926="Oil",'Growth Factors'!$E$7,'Growth Factors'!$K$7)))</f>
        <v>0.12321919048916015</v>
      </c>
      <c r="I926" s="23">
        <f>IF(G926="Mix",'Growth Factors'!$O$7,(IF(G926="Oil",'Growth Factors'!$F$7,'Growth Factors'!$L$7)))</f>
        <v>0.28844315001838977</v>
      </c>
      <c r="J926" s="23">
        <f>IF(G926="Mix",'Growth Factors'!$P$7,(IF(G926="Oil",'Growth Factors'!$G$7,'Growth Factors'!$M$7)))</f>
        <v>-5.5772089494429255E-4</v>
      </c>
      <c r="K926" s="23">
        <f>IF(G926="Mix",'Growth Factors'!$N$12,(IF(G926="Oil",'Growth Factors'!$E$12,'Growth Factors'!$K$12)))</f>
        <v>0.15067268446583987</v>
      </c>
      <c r="L926" s="23">
        <f>IF(G926="Mix",'Growth Factors'!$O$12,(IF(G926="Oil",'Growth Factors'!$F$12,'Growth Factors'!$L$12)))</f>
        <v>0.41821082914081459</v>
      </c>
      <c r="M926" s="23">
        <f>IF(G926="Mix",'Growth Factors'!$P$12,(IF(G926="Oil",'Growth Factors'!$G$12,'Growth Factors'!$M$12)))</f>
        <v>6.2059761281023675E-3</v>
      </c>
      <c r="N926" s="24" t="str">
        <f>VLOOKUP(A926,'Part 50 Counties'!$A$2:$B$34,2)</f>
        <v>Yes</v>
      </c>
      <c r="O926" s="25">
        <f>(IF(N926="No",0,(IF(D926="CO2",0,(VLOOKUP(F926,'Rule Reductions'!$C$2:$E$75,2,FALSE))))))</f>
        <v>0.8</v>
      </c>
      <c r="P926" s="25">
        <f>(IF(N926="No",0,(IF(D926="CO2",0,(VLOOKUP(F926,'Rule Reductions'!$C$2:$E$75,3,FALSE))))))</f>
        <v>0.90578983189522233</v>
      </c>
      <c r="Q926" s="22">
        <f t="shared" si="84"/>
        <v>6.3276343584158408</v>
      </c>
      <c r="R926" s="22">
        <f t="shared" si="85"/>
        <v>7.2584204525310581</v>
      </c>
      <c r="S926" s="22">
        <f t="shared" si="86"/>
        <v>5.6303394369218775</v>
      </c>
      <c r="T926" s="22">
        <f t="shared" si="87"/>
        <v>3.0534896154668338</v>
      </c>
      <c r="U926" s="22">
        <f t="shared" si="88"/>
        <v>3.7634438513975565</v>
      </c>
      <c r="V926" s="22">
        <f t="shared" si="89"/>
        <v>2.6701246502206697</v>
      </c>
    </row>
    <row r="927" spans="1:22" x14ac:dyDescent="0.25">
      <c r="A927" s="1" t="s">
        <v>44</v>
      </c>
      <c r="B927" s="1" t="s">
        <v>45</v>
      </c>
      <c r="C927" s="1" t="s">
        <v>8</v>
      </c>
      <c r="D927" s="1" t="s">
        <v>24</v>
      </c>
      <c r="E927" s="6">
        <v>3.8942867819759002</v>
      </c>
      <c r="F927" s="1" t="s">
        <v>8</v>
      </c>
      <c r="G927" s="1" t="s">
        <v>100</v>
      </c>
      <c r="H927" s="13">
        <f>IF(G927="Mix",'Growth Factors'!$N$7,(IF(G927="Oil",'Growth Factors'!$E$7,'Growth Factors'!$K$7)))</f>
        <v>0.12321919048916015</v>
      </c>
      <c r="I927" s="23">
        <f>IF(G927="Mix",'Growth Factors'!$O$7,(IF(G927="Oil",'Growth Factors'!$F$7,'Growth Factors'!$L$7)))</f>
        <v>0.28844315001838977</v>
      </c>
      <c r="J927" s="23">
        <f>IF(G927="Mix",'Growth Factors'!$P$7,(IF(G927="Oil",'Growth Factors'!$G$7,'Growth Factors'!$M$7)))</f>
        <v>-5.5772089494429255E-4</v>
      </c>
      <c r="K927" s="23">
        <f>IF(G927="Mix",'Growth Factors'!$N$12,(IF(G927="Oil",'Growth Factors'!$E$12,'Growth Factors'!$K$12)))</f>
        <v>0.15067268446583987</v>
      </c>
      <c r="L927" s="23">
        <f>IF(G927="Mix",'Growth Factors'!$O$12,(IF(G927="Oil",'Growth Factors'!$F$12,'Growth Factors'!$L$12)))</f>
        <v>0.41821082914081459</v>
      </c>
      <c r="M927" s="23">
        <f>IF(G927="Mix",'Growth Factors'!$P$12,(IF(G927="Oil",'Growth Factors'!$G$12,'Growth Factors'!$M$12)))</f>
        <v>6.2059761281023675E-3</v>
      </c>
      <c r="N927" s="24" t="str">
        <f>VLOOKUP(A927,'Part 50 Counties'!$A$2:$B$34,2)</f>
        <v>Yes</v>
      </c>
      <c r="O927" s="25">
        <f>(IF(N927="No",0,(IF(D927="CO2",0,(VLOOKUP(F927,'Rule Reductions'!$C$2:$E$75,2,FALSE))))))</f>
        <v>0</v>
      </c>
      <c r="P927" s="25">
        <f>(IF(N927="No",0,(IF(D927="CO2",0,(VLOOKUP(F927,'Rule Reductions'!$C$2:$E$75,3,FALSE))))))</f>
        <v>0</v>
      </c>
      <c r="Q927" s="22">
        <f t="shared" si="84"/>
        <v>4.3741376467836073</v>
      </c>
      <c r="R927" s="22">
        <f t="shared" si="85"/>
        <v>5.0175671284440071</v>
      </c>
      <c r="S927" s="22">
        <f t="shared" si="86"/>
        <v>3.8921148568666868</v>
      </c>
      <c r="T927" s="22">
        <f t="shared" si="87"/>
        <v>4.481049425496046</v>
      </c>
      <c r="U927" s="22">
        <f t="shared" si="88"/>
        <v>5.522919685978156</v>
      </c>
      <c r="V927" s="22">
        <f t="shared" si="89"/>
        <v>3.9184546327808274</v>
      </c>
    </row>
    <row r="928" spans="1:22" x14ac:dyDescent="0.25">
      <c r="A928" s="1" t="s">
        <v>49</v>
      </c>
      <c r="B928" s="1" t="s">
        <v>45</v>
      </c>
      <c r="C928" s="1" t="s">
        <v>8</v>
      </c>
      <c r="D928" s="1" t="s">
        <v>23</v>
      </c>
      <c r="E928" s="6">
        <v>7.9809999999999999</v>
      </c>
      <c r="F928" s="1" t="s">
        <v>8</v>
      </c>
      <c r="G928" s="1" t="s">
        <v>100</v>
      </c>
      <c r="H928" s="13">
        <f>IF(G928="Mix",'Growth Factors'!$N$7,(IF(G928="Oil",'Growth Factors'!$E$7,'Growth Factors'!$K$7)))</f>
        <v>0.12321919048916015</v>
      </c>
      <c r="I928" s="23">
        <f>IF(G928="Mix",'Growth Factors'!$O$7,(IF(G928="Oil",'Growth Factors'!$F$7,'Growth Factors'!$L$7)))</f>
        <v>0.28844315001838977</v>
      </c>
      <c r="J928" s="23">
        <f>IF(G928="Mix",'Growth Factors'!$P$7,(IF(G928="Oil",'Growth Factors'!$G$7,'Growth Factors'!$M$7)))</f>
        <v>-5.5772089494429255E-4</v>
      </c>
      <c r="K928" s="23">
        <f>IF(G928="Mix",'Growth Factors'!$N$12,(IF(G928="Oil",'Growth Factors'!$E$12,'Growth Factors'!$K$12)))</f>
        <v>0.15067268446583987</v>
      </c>
      <c r="L928" s="23">
        <f>IF(G928="Mix",'Growth Factors'!$O$12,(IF(G928="Oil",'Growth Factors'!$F$12,'Growth Factors'!$L$12)))</f>
        <v>0.41821082914081459</v>
      </c>
      <c r="M928" s="23">
        <f>IF(G928="Mix",'Growth Factors'!$P$12,(IF(G928="Oil",'Growth Factors'!$G$12,'Growth Factors'!$M$12)))</f>
        <v>6.2059761281023675E-3</v>
      </c>
      <c r="N928" s="24" t="str">
        <f>VLOOKUP(A928,'Part 50 Counties'!$A$2:$B$34,2)</f>
        <v>No</v>
      </c>
      <c r="O928" s="25">
        <f>(IF(N928="No",0,(IF(D928="CO2",0,(VLOOKUP(F928,'Rule Reductions'!$C$2:$E$75,2,FALSE))))))</f>
        <v>0</v>
      </c>
      <c r="P928" s="25">
        <f>(IF(N928="No",0,(IF(D928="CO2",0,(VLOOKUP(F928,'Rule Reductions'!$C$2:$E$75,3,FALSE))))))</f>
        <v>0</v>
      </c>
      <c r="Q928" s="22">
        <f t="shared" si="84"/>
        <v>8.9644123592939877</v>
      </c>
      <c r="R928" s="22">
        <f t="shared" si="85"/>
        <v>10.283064780296769</v>
      </c>
      <c r="S928" s="22">
        <f t="shared" si="86"/>
        <v>7.9765488295374496</v>
      </c>
      <c r="T928" s="22">
        <f t="shared" si="87"/>
        <v>9.1835186947218688</v>
      </c>
      <c r="U928" s="22">
        <f t="shared" si="88"/>
        <v>11.318740627372842</v>
      </c>
      <c r="V928" s="22">
        <f t="shared" si="89"/>
        <v>8.0305298954783844</v>
      </c>
    </row>
    <row r="929" spans="1:22" x14ac:dyDescent="0.25">
      <c r="A929" s="1" t="s">
        <v>49</v>
      </c>
      <c r="B929" s="1" t="s">
        <v>45</v>
      </c>
      <c r="C929" s="1" t="s">
        <v>8</v>
      </c>
      <c r="D929" s="1" t="s">
        <v>24</v>
      </c>
      <c r="E929" s="4">
        <v>0.93689999999999996</v>
      </c>
      <c r="F929" s="1" t="s">
        <v>8</v>
      </c>
      <c r="G929" s="1" t="s">
        <v>100</v>
      </c>
      <c r="H929" s="13">
        <f>IF(G929="Mix",'Growth Factors'!$N$7,(IF(G929="Oil",'Growth Factors'!$E$7,'Growth Factors'!$K$7)))</f>
        <v>0.12321919048916015</v>
      </c>
      <c r="I929" s="23">
        <f>IF(G929="Mix",'Growth Factors'!$O$7,(IF(G929="Oil",'Growth Factors'!$F$7,'Growth Factors'!$L$7)))</f>
        <v>0.28844315001838977</v>
      </c>
      <c r="J929" s="23">
        <f>IF(G929="Mix",'Growth Factors'!$P$7,(IF(G929="Oil",'Growth Factors'!$G$7,'Growth Factors'!$M$7)))</f>
        <v>-5.5772089494429255E-4</v>
      </c>
      <c r="K929" s="23">
        <f>IF(G929="Mix",'Growth Factors'!$N$12,(IF(G929="Oil",'Growth Factors'!$E$12,'Growth Factors'!$K$12)))</f>
        <v>0.15067268446583987</v>
      </c>
      <c r="L929" s="23">
        <f>IF(G929="Mix",'Growth Factors'!$O$12,(IF(G929="Oil",'Growth Factors'!$F$12,'Growth Factors'!$L$12)))</f>
        <v>0.41821082914081459</v>
      </c>
      <c r="M929" s="23">
        <f>IF(G929="Mix",'Growth Factors'!$P$12,(IF(G929="Oil",'Growth Factors'!$G$12,'Growth Factors'!$M$12)))</f>
        <v>6.2059761281023675E-3</v>
      </c>
      <c r="N929" s="24" t="str">
        <f>VLOOKUP(A929,'Part 50 Counties'!$A$2:$B$34,2)</f>
        <v>No</v>
      </c>
      <c r="O929" s="25">
        <f>(IF(N929="No",0,(IF(D929="CO2",0,(VLOOKUP(F929,'Rule Reductions'!$C$2:$E$75,2,FALSE))))))</f>
        <v>0</v>
      </c>
      <c r="P929" s="25">
        <f>(IF(N929="No",0,(IF(D929="CO2",0,(VLOOKUP(F929,'Rule Reductions'!$C$2:$E$75,3,FALSE))))))</f>
        <v>0</v>
      </c>
      <c r="Q929" s="22">
        <f t="shared" si="84"/>
        <v>1.0523440595692941</v>
      </c>
      <c r="R929" s="22">
        <f t="shared" si="85"/>
        <v>1.2071423872522293</v>
      </c>
      <c r="S929" s="22">
        <f t="shared" si="86"/>
        <v>0.93637747129352666</v>
      </c>
      <c r="T929" s="22">
        <f t="shared" si="87"/>
        <v>1.0780652380760454</v>
      </c>
      <c r="U929" s="22">
        <f t="shared" si="88"/>
        <v>1.3287217258220292</v>
      </c>
      <c r="V929" s="22">
        <f t="shared" si="89"/>
        <v>0.94271437903441901</v>
      </c>
    </row>
    <row r="930" spans="1:22" x14ac:dyDescent="0.25">
      <c r="A930" s="1" t="s">
        <v>39</v>
      </c>
      <c r="B930" s="1" t="s">
        <v>45</v>
      </c>
      <c r="C930" s="1" t="s">
        <v>38</v>
      </c>
      <c r="D930" s="1" t="s">
        <v>23</v>
      </c>
      <c r="E930" s="2">
        <v>30.165618686095598</v>
      </c>
      <c r="F930" s="1" t="s">
        <v>38</v>
      </c>
      <c r="G930" s="1" t="s">
        <v>100</v>
      </c>
      <c r="H930" s="13">
        <f>IF(G930="Mix",'Growth Factors'!$N$7,(IF(G930="Oil",'Growth Factors'!$E$7,'Growth Factors'!$K$7)))</f>
        <v>0.12321919048916015</v>
      </c>
      <c r="I930" s="23">
        <f>IF(G930="Mix",'Growth Factors'!$O$7,(IF(G930="Oil",'Growth Factors'!$F$7,'Growth Factors'!$L$7)))</f>
        <v>0.28844315001838977</v>
      </c>
      <c r="J930" s="23">
        <f>IF(G930="Mix",'Growth Factors'!$P$7,(IF(G930="Oil",'Growth Factors'!$G$7,'Growth Factors'!$M$7)))</f>
        <v>-5.5772089494429255E-4</v>
      </c>
      <c r="K930" s="23">
        <f>IF(G930="Mix",'Growth Factors'!$N$12,(IF(G930="Oil",'Growth Factors'!$E$12,'Growth Factors'!$K$12)))</f>
        <v>0.15067268446583987</v>
      </c>
      <c r="L930" s="23">
        <f>IF(G930="Mix",'Growth Factors'!$O$12,(IF(G930="Oil",'Growth Factors'!$F$12,'Growth Factors'!$L$12)))</f>
        <v>0.41821082914081459</v>
      </c>
      <c r="M930" s="23">
        <f>IF(G930="Mix",'Growth Factors'!$P$12,(IF(G930="Oil",'Growth Factors'!$G$12,'Growth Factors'!$M$12)))</f>
        <v>6.2059761281023675E-3</v>
      </c>
      <c r="N930" s="24" t="str">
        <f>VLOOKUP(A930,'Part 50 Counties'!$A$2:$B$34,2)</f>
        <v>Yes</v>
      </c>
      <c r="O930" s="25">
        <f>(IF(N930="No",0,(IF(D930="CO2",0,(VLOOKUP(F930,'Rule Reductions'!$C$2:$E$75,2,FALSE))))))</f>
        <v>0.105</v>
      </c>
      <c r="P930" s="25">
        <f>(IF(N930="No",0,(IF(D930="CO2",0,(VLOOKUP(F930,'Rule Reductions'!$C$2:$E$75,3,FALSE))))))</f>
        <v>0.35</v>
      </c>
      <c r="Q930" s="22">
        <f t="shared" si="84"/>
        <v>30.324928612074881</v>
      </c>
      <c r="R930" s="22">
        <f t="shared" si="85"/>
        <v>34.785682862139119</v>
      </c>
      <c r="S930" s="22">
        <f t="shared" si="86"/>
        <v>26.983171247769668</v>
      </c>
      <c r="T930" s="22">
        <f t="shared" si="87"/>
        <v>22.561989730866646</v>
      </c>
      <c r="U930" s="22">
        <f t="shared" si="88"/>
        <v>27.807784607429639</v>
      </c>
      <c r="V930" s="22">
        <f t="shared" si="89"/>
        <v>19.729336767108116</v>
      </c>
    </row>
    <row r="931" spans="1:22" x14ac:dyDescent="0.25">
      <c r="A931" s="1" t="s">
        <v>39</v>
      </c>
      <c r="B931" s="1" t="s">
        <v>45</v>
      </c>
      <c r="C931" s="1" t="s">
        <v>38</v>
      </c>
      <c r="D931" s="1" t="s">
        <v>24</v>
      </c>
      <c r="E931" s="4">
        <v>0.62246514749086201</v>
      </c>
      <c r="F931" s="1" t="s">
        <v>38</v>
      </c>
      <c r="G931" s="1" t="s">
        <v>100</v>
      </c>
      <c r="H931" s="13">
        <f>IF(G931="Mix",'Growth Factors'!$N$7,(IF(G931="Oil",'Growth Factors'!$E$7,'Growth Factors'!$K$7)))</f>
        <v>0.12321919048916015</v>
      </c>
      <c r="I931" s="23">
        <f>IF(G931="Mix",'Growth Factors'!$O$7,(IF(G931="Oil",'Growth Factors'!$F$7,'Growth Factors'!$L$7)))</f>
        <v>0.28844315001838977</v>
      </c>
      <c r="J931" s="23">
        <f>IF(G931="Mix",'Growth Factors'!$P$7,(IF(G931="Oil",'Growth Factors'!$G$7,'Growth Factors'!$M$7)))</f>
        <v>-5.5772089494429255E-4</v>
      </c>
      <c r="K931" s="23">
        <f>IF(G931="Mix",'Growth Factors'!$N$12,(IF(G931="Oil",'Growth Factors'!$E$12,'Growth Factors'!$K$12)))</f>
        <v>0.15067268446583987</v>
      </c>
      <c r="L931" s="23">
        <f>IF(G931="Mix",'Growth Factors'!$O$12,(IF(G931="Oil",'Growth Factors'!$F$12,'Growth Factors'!$L$12)))</f>
        <v>0.41821082914081459</v>
      </c>
      <c r="M931" s="23">
        <f>IF(G931="Mix",'Growth Factors'!$P$12,(IF(G931="Oil",'Growth Factors'!$G$12,'Growth Factors'!$M$12)))</f>
        <v>6.2059761281023675E-3</v>
      </c>
      <c r="N931" s="24" t="str">
        <f>VLOOKUP(A931,'Part 50 Counties'!$A$2:$B$34,2)</f>
        <v>Yes</v>
      </c>
      <c r="O931" s="25">
        <f>(IF(N931="No",0,(IF(D931="CO2",0,(VLOOKUP(F931,'Rule Reductions'!$C$2:$E$75,2,FALSE))))))</f>
        <v>0</v>
      </c>
      <c r="P931" s="25">
        <f>(IF(N931="No",0,(IF(D931="CO2",0,(VLOOKUP(F931,'Rule Reductions'!$C$2:$E$75,3,FALSE))))))</f>
        <v>0</v>
      </c>
      <c r="Q931" s="22">
        <f t="shared" si="84"/>
        <v>0.6991647990724017</v>
      </c>
      <c r="R931" s="22">
        <f t="shared" si="85"/>
        <v>0.80201095540978784</v>
      </c>
      <c r="S931" s="22">
        <f t="shared" si="86"/>
        <v>0.62211798567173171</v>
      </c>
      <c r="T931" s="22">
        <f t="shared" si="87"/>
        <v>0.7162536422497352</v>
      </c>
      <c r="U931" s="22">
        <f t="shared" si="88"/>
        <v>0.88278681293427486</v>
      </c>
      <c r="V931" s="22">
        <f t="shared" si="89"/>
        <v>0.626328151336766</v>
      </c>
    </row>
    <row r="932" spans="1:22" x14ac:dyDescent="0.25">
      <c r="A932" s="1" t="s">
        <v>46</v>
      </c>
      <c r="B932" s="1" t="s">
        <v>45</v>
      </c>
      <c r="C932" s="1" t="s">
        <v>38</v>
      </c>
      <c r="D932" s="1" t="s">
        <v>23</v>
      </c>
      <c r="E932" s="2">
        <v>53.2024416</v>
      </c>
      <c r="F932" s="1" t="s">
        <v>38</v>
      </c>
      <c r="G932" s="1" t="s">
        <v>100</v>
      </c>
      <c r="H932" s="13">
        <f>IF(G932="Mix",'Growth Factors'!$N$7,(IF(G932="Oil",'Growth Factors'!$E$7,'Growth Factors'!$K$7)))</f>
        <v>0.12321919048916015</v>
      </c>
      <c r="I932" s="23">
        <f>IF(G932="Mix",'Growth Factors'!$O$7,(IF(G932="Oil",'Growth Factors'!$F$7,'Growth Factors'!$L$7)))</f>
        <v>0.28844315001838977</v>
      </c>
      <c r="J932" s="23">
        <f>IF(G932="Mix",'Growth Factors'!$P$7,(IF(G932="Oil",'Growth Factors'!$G$7,'Growth Factors'!$M$7)))</f>
        <v>-5.5772089494429255E-4</v>
      </c>
      <c r="K932" s="23">
        <f>IF(G932="Mix",'Growth Factors'!$N$12,(IF(G932="Oil",'Growth Factors'!$E$12,'Growth Factors'!$K$12)))</f>
        <v>0.15067268446583987</v>
      </c>
      <c r="L932" s="23">
        <f>IF(G932="Mix",'Growth Factors'!$O$12,(IF(G932="Oil",'Growth Factors'!$F$12,'Growth Factors'!$L$12)))</f>
        <v>0.41821082914081459</v>
      </c>
      <c r="M932" s="23">
        <f>IF(G932="Mix",'Growth Factors'!$P$12,(IF(G932="Oil",'Growth Factors'!$G$12,'Growth Factors'!$M$12)))</f>
        <v>6.2059761281023675E-3</v>
      </c>
      <c r="N932" s="24" t="str">
        <f>VLOOKUP(A932,'Part 50 Counties'!$A$2:$B$34,2)</f>
        <v>No</v>
      </c>
      <c r="O932" s="25">
        <f>(IF(N932="No",0,(IF(D932="CO2",0,(VLOOKUP(F932,'Rule Reductions'!$C$2:$E$75,2,FALSE))))))</f>
        <v>0</v>
      </c>
      <c r="P932" s="25">
        <f>(IF(N932="No",0,(IF(D932="CO2",0,(VLOOKUP(F932,'Rule Reductions'!$C$2:$E$75,3,FALSE))))))</f>
        <v>0</v>
      </c>
      <c r="Q932" s="22">
        <f t="shared" si="84"/>
        <v>59.758003385998819</v>
      </c>
      <c r="R932" s="22">
        <f t="shared" si="85"/>
        <v>68.548321443773418</v>
      </c>
      <c r="S932" s="22">
        <f t="shared" si="86"/>
        <v>53.172769486657629</v>
      </c>
      <c r="T932" s="22">
        <f t="shared" si="87"/>
        <v>61.218596296009075</v>
      </c>
      <c r="U932" s="22">
        <f t="shared" si="88"/>
        <v>75.452278813851763</v>
      </c>
      <c r="V932" s="22">
        <f t="shared" si="89"/>
        <v>53.532614682526358</v>
      </c>
    </row>
    <row r="933" spans="1:22" x14ac:dyDescent="0.25">
      <c r="A933" s="1" t="s">
        <v>46</v>
      </c>
      <c r="B933" s="1" t="s">
        <v>45</v>
      </c>
      <c r="C933" s="1" t="s">
        <v>38</v>
      </c>
      <c r="D933" s="1" t="s">
        <v>24</v>
      </c>
      <c r="E933" s="6">
        <v>1.0978281599999999</v>
      </c>
      <c r="F933" s="1" t="s">
        <v>38</v>
      </c>
      <c r="G933" s="1" t="s">
        <v>100</v>
      </c>
      <c r="H933" s="13">
        <f>IF(G933="Mix",'Growth Factors'!$N$7,(IF(G933="Oil",'Growth Factors'!$E$7,'Growth Factors'!$K$7)))</f>
        <v>0.12321919048916015</v>
      </c>
      <c r="I933" s="23">
        <f>IF(G933="Mix",'Growth Factors'!$O$7,(IF(G933="Oil",'Growth Factors'!$F$7,'Growth Factors'!$L$7)))</f>
        <v>0.28844315001838977</v>
      </c>
      <c r="J933" s="23">
        <f>IF(G933="Mix",'Growth Factors'!$P$7,(IF(G933="Oil",'Growth Factors'!$G$7,'Growth Factors'!$M$7)))</f>
        <v>-5.5772089494429255E-4</v>
      </c>
      <c r="K933" s="23">
        <f>IF(G933="Mix",'Growth Factors'!$N$12,(IF(G933="Oil",'Growth Factors'!$E$12,'Growth Factors'!$K$12)))</f>
        <v>0.15067268446583987</v>
      </c>
      <c r="L933" s="23">
        <f>IF(G933="Mix",'Growth Factors'!$O$12,(IF(G933="Oil",'Growth Factors'!$F$12,'Growth Factors'!$L$12)))</f>
        <v>0.41821082914081459</v>
      </c>
      <c r="M933" s="23">
        <f>IF(G933="Mix",'Growth Factors'!$P$12,(IF(G933="Oil",'Growth Factors'!$G$12,'Growth Factors'!$M$12)))</f>
        <v>6.2059761281023675E-3</v>
      </c>
      <c r="N933" s="24" t="str">
        <f>VLOOKUP(A933,'Part 50 Counties'!$A$2:$B$34,2)</f>
        <v>No</v>
      </c>
      <c r="O933" s="25">
        <f>(IF(N933="No",0,(IF(D933="CO2",0,(VLOOKUP(F933,'Rule Reductions'!$C$2:$E$75,2,FALSE))))))</f>
        <v>0</v>
      </c>
      <c r="P933" s="25">
        <f>(IF(N933="No",0,(IF(D933="CO2",0,(VLOOKUP(F933,'Rule Reductions'!$C$2:$E$75,3,FALSE))))))</f>
        <v>0</v>
      </c>
      <c r="Q933" s="22">
        <f t="shared" si="84"/>
        <v>1.2331016571714042</v>
      </c>
      <c r="R933" s="22">
        <f t="shared" si="85"/>
        <v>1.4144891726492927</v>
      </c>
      <c r="S933" s="22">
        <f t="shared" si="86"/>
        <v>1.0972158782961097</v>
      </c>
      <c r="T933" s="22">
        <f t="shared" si="87"/>
        <v>1.2632408759493936</v>
      </c>
      <c r="U933" s="22">
        <f t="shared" si="88"/>
        <v>1.5569517850477348</v>
      </c>
      <c r="V933" s="22">
        <f t="shared" si="89"/>
        <v>1.1046412553537184</v>
      </c>
    </row>
    <row r="934" spans="1:22" x14ac:dyDescent="0.25">
      <c r="A934" s="1" t="s">
        <v>40</v>
      </c>
      <c r="B934" s="1" t="s">
        <v>45</v>
      </c>
      <c r="C934" s="1" t="s">
        <v>38</v>
      </c>
      <c r="D934" s="1" t="s">
        <v>23</v>
      </c>
      <c r="E934" s="2">
        <v>3297.85825199695</v>
      </c>
      <c r="F934" s="1" t="s">
        <v>38</v>
      </c>
      <c r="G934" s="1" t="s">
        <v>100</v>
      </c>
      <c r="H934" s="13">
        <f>IF(G934="Mix",'Growth Factors'!$N$7,(IF(G934="Oil",'Growth Factors'!$E$7,'Growth Factors'!$K$7)))</f>
        <v>0.12321919048916015</v>
      </c>
      <c r="I934" s="23">
        <f>IF(G934="Mix",'Growth Factors'!$O$7,(IF(G934="Oil",'Growth Factors'!$F$7,'Growth Factors'!$L$7)))</f>
        <v>0.28844315001838977</v>
      </c>
      <c r="J934" s="23">
        <f>IF(G934="Mix",'Growth Factors'!$P$7,(IF(G934="Oil",'Growth Factors'!$G$7,'Growth Factors'!$M$7)))</f>
        <v>-5.5772089494429255E-4</v>
      </c>
      <c r="K934" s="23">
        <f>IF(G934="Mix",'Growth Factors'!$N$12,(IF(G934="Oil",'Growth Factors'!$E$12,'Growth Factors'!$K$12)))</f>
        <v>0.15067268446583987</v>
      </c>
      <c r="L934" s="23">
        <f>IF(G934="Mix",'Growth Factors'!$O$12,(IF(G934="Oil",'Growth Factors'!$F$12,'Growth Factors'!$L$12)))</f>
        <v>0.41821082914081459</v>
      </c>
      <c r="M934" s="23">
        <f>IF(G934="Mix",'Growth Factors'!$P$12,(IF(G934="Oil",'Growth Factors'!$G$12,'Growth Factors'!$M$12)))</f>
        <v>6.2059761281023675E-3</v>
      </c>
      <c r="N934" s="24" t="str">
        <f>VLOOKUP(A934,'Part 50 Counties'!$A$2:$B$34,2)</f>
        <v>Yes</v>
      </c>
      <c r="O934" s="25">
        <f>(IF(N934="No",0,(IF(D934="CO2",0,(VLOOKUP(F934,'Rule Reductions'!$C$2:$E$75,2,FALSE))))))</f>
        <v>0.105</v>
      </c>
      <c r="P934" s="25">
        <f>(IF(N934="No",0,(IF(D934="CO2",0,(VLOOKUP(F934,'Rule Reductions'!$C$2:$E$75,3,FALSE))))))</f>
        <v>0.35</v>
      </c>
      <c r="Q934" s="22">
        <f t="shared" si="84"/>
        <v>3315.2748201596296</v>
      </c>
      <c r="R934" s="22">
        <f t="shared" si="85"/>
        <v>3802.9470726927962</v>
      </c>
      <c r="S934" s="22">
        <f t="shared" si="86"/>
        <v>2949.9369759494157</v>
      </c>
      <c r="T934" s="22">
        <f t="shared" si="87"/>
        <v>2466.5910150785494</v>
      </c>
      <c r="U934" s="22">
        <f t="shared" si="88"/>
        <v>3040.0878858697574</v>
      </c>
      <c r="V934" s="22">
        <f t="shared" si="89"/>
        <v>2156.9110430287606</v>
      </c>
    </row>
    <row r="935" spans="1:22" x14ac:dyDescent="0.25">
      <c r="A935" s="1" t="s">
        <v>40</v>
      </c>
      <c r="B935" s="1" t="s">
        <v>45</v>
      </c>
      <c r="C935" s="1" t="s">
        <v>38</v>
      </c>
      <c r="D935" s="1" t="s">
        <v>24</v>
      </c>
      <c r="E935" s="2">
        <v>68.051043295175106</v>
      </c>
      <c r="F935" s="1" t="s">
        <v>38</v>
      </c>
      <c r="G935" s="1" t="s">
        <v>100</v>
      </c>
      <c r="H935" s="13">
        <f>IF(G935="Mix",'Growth Factors'!$N$7,(IF(G935="Oil",'Growth Factors'!$E$7,'Growth Factors'!$K$7)))</f>
        <v>0.12321919048916015</v>
      </c>
      <c r="I935" s="23">
        <f>IF(G935="Mix",'Growth Factors'!$O$7,(IF(G935="Oil",'Growth Factors'!$F$7,'Growth Factors'!$L$7)))</f>
        <v>0.28844315001838977</v>
      </c>
      <c r="J935" s="23">
        <f>IF(G935="Mix",'Growth Factors'!$P$7,(IF(G935="Oil",'Growth Factors'!$G$7,'Growth Factors'!$M$7)))</f>
        <v>-5.5772089494429255E-4</v>
      </c>
      <c r="K935" s="23">
        <f>IF(G935="Mix",'Growth Factors'!$N$12,(IF(G935="Oil",'Growth Factors'!$E$12,'Growth Factors'!$K$12)))</f>
        <v>0.15067268446583987</v>
      </c>
      <c r="L935" s="23">
        <f>IF(G935="Mix",'Growth Factors'!$O$12,(IF(G935="Oil",'Growth Factors'!$F$12,'Growth Factors'!$L$12)))</f>
        <v>0.41821082914081459</v>
      </c>
      <c r="M935" s="23">
        <f>IF(G935="Mix",'Growth Factors'!$P$12,(IF(G935="Oil",'Growth Factors'!$G$12,'Growth Factors'!$M$12)))</f>
        <v>6.2059761281023675E-3</v>
      </c>
      <c r="N935" s="24" t="str">
        <f>VLOOKUP(A935,'Part 50 Counties'!$A$2:$B$34,2)</f>
        <v>Yes</v>
      </c>
      <c r="O935" s="25">
        <f>(IF(N935="No",0,(IF(D935="CO2",0,(VLOOKUP(F935,'Rule Reductions'!$C$2:$E$75,2,FALSE))))))</f>
        <v>0</v>
      </c>
      <c r="P935" s="25">
        <f>(IF(N935="No",0,(IF(D935="CO2",0,(VLOOKUP(F935,'Rule Reductions'!$C$2:$E$75,3,FALSE))))))</f>
        <v>0</v>
      </c>
      <c r="Q935" s="22">
        <f t="shared" si="84"/>
        <v>76.436237761949371</v>
      </c>
      <c r="R935" s="22">
        <f t="shared" si="85"/>
        <v>87.679900585273231</v>
      </c>
      <c r="S935" s="22">
        <f t="shared" si="86"/>
        <v>68.013089806406626</v>
      </c>
      <c r="T935" s="22">
        <f t="shared" si="87"/>
        <v>78.304476669160238</v>
      </c>
      <c r="U935" s="22">
        <f t="shared" si="88"/>
        <v>96.510726535547761</v>
      </c>
      <c r="V935" s="22">
        <f t="shared" si="89"/>
        <v>68.473366445357428</v>
      </c>
    </row>
    <row r="936" spans="1:22" x14ac:dyDescent="0.25">
      <c r="A936" s="1" t="s">
        <v>47</v>
      </c>
      <c r="B936" s="1" t="s">
        <v>45</v>
      </c>
      <c r="C936" s="1" t="s">
        <v>38</v>
      </c>
      <c r="D936" s="1" t="s">
        <v>23</v>
      </c>
      <c r="E936" s="3">
        <v>0</v>
      </c>
      <c r="F936" s="1" t="s">
        <v>38</v>
      </c>
      <c r="G936" s="1" t="s">
        <v>100</v>
      </c>
      <c r="H936" s="13">
        <f>IF(G936="Mix",'Growth Factors'!$N$7,(IF(G936="Oil",'Growth Factors'!$E$7,'Growth Factors'!$K$7)))</f>
        <v>0.12321919048916015</v>
      </c>
      <c r="I936" s="23">
        <f>IF(G936="Mix",'Growth Factors'!$O$7,(IF(G936="Oil",'Growth Factors'!$F$7,'Growth Factors'!$L$7)))</f>
        <v>0.28844315001838977</v>
      </c>
      <c r="J936" s="23">
        <f>IF(G936="Mix",'Growth Factors'!$P$7,(IF(G936="Oil",'Growth Factors'!$G$7,'Growth Factors'!$M$7)))</f>
        <v>-5.5772089494429255E-4</v>
      </c>
      <c r="K936" s="23">
        <f>IF(G936="Mix",'Growth Factors'!$N$12,(IF(G936="Oil",'Growth Factors'!$E$12,'Growth Factors'!$K$12)))</f>
        <v>0.15067268446583987</v>
      </c>
      <c r="L936" s="23">
        <f>IF(G936="Mix",'Growth Factors'!$O$12,(IF(G936="Oil",'Growth Factors'!$F$12,'Growth Factors'!$L$12)))</f>
        <v>0.41821082914081459</v>
      </c>
      <c r="M936" s="23">
        <f>IF(G936="Mix",'Growth Factors'!$P$12,(IF(G936="Oil",'Growth Factors'!$G$12,'Growth Factors'!$M$12)))</f>
        <v>6.2059761281023675E-3</v>
      </c>
      <c r="N936" s="24" t="str">
        <f>VLOOKUP(A936,'Part 50 Counties'!$A$2:$B$34,2)</f>
        <v>No</v>
      </c>
      <c r="O936" s="25">
        <f>(IF(N936="No",0,(IF(D936="CO2",0,(VLOOKUP(F936,'Rule Reductions'!$C$2:$E$75,2,FALSE))))))</f>
        <v>0</v>
      </c>
      <c r="P936" s="25">
        <f>(IF(N936="No",0,(IF(D936="CO2",0,(VLOOKUP(F936,'Rule Reductions'!$C$2:$E$75,3,FALSE))))))</f>
        <v>0</v>
      </c>
      <c r="Q936" s="22">
        <f t="shared" si="84"/>
        <v>0</v>
      </c>
      <c r="R936" s="22">
        <f t="shared" si="85"/>
        <v>0</v>
      </c>
      <c r="S936" s="22">
        <f t="shared" si="86"/>
        <v>0</v>
      </c>
      <c r="T936" s="22">
        <f t="shared" si="87"/>
        <v>0</v>
      </c>
      <c r="U936" s="22">
        <f t="shared" si="88"/>
        <v>0</v>
      </c>
      <c r="V936" s="22">
        <f t="shared" si="89"/>
        <v>0</v>
      </c>
    </row>
    <row r="937" spans="1:22" x14ac:dyDescent="0.25">
      <c r="A937" s="1" t="s">
        <v>47</v>
      </c>
      <c r="B937" s="1" t="s">
        <v>45</v>
      </c>
      <c r="C937" s="1" t="s">
        <v>38</v>
      </c>
      <c r="D937" s="1" t="s">
        <v>24</v>
      </c>
      <c r="E937" s="3">
        <v>0</v>
      </c>
      <c r="F937" s="1" t="s">
        <v>38</v>
      </c>
      <c r="G937" s="1" t="s">
        <v>100</v>
      </c>
      <c r="H937" s="13">
        <f>IF(G937="Mix",'Growth Factors'!$N$7,(IF(G937="Oil",'Growth Factors'!$E$7,'Growth Factors'!$K$7)))</f>
        <v>0.12321919048916015</v>
      </c>
      <c r="I937" s="23">
        <f>IF(G937="Mix",'Growth Factors'!$O$7,(IF(G937="Oil",'Growth Factors'!$F$7,'Growth Factors'!$L$7)))</f>
        <v>0.28844315001838977</v>
      </c>
      <c r="J937" s="23">
        <f>IF(G937="Mix",'Growth Factors'!$P$7,(IF(G937="Oil",'Growth Factors'!$G$7,'Growth Factors'!$M$7)))</f>
        <v>-5.5772089494429255E-4</v>
      </c>
      <c r="K937" s="23">
        <f>IF(G937="Mix",'Growth Factors'!$N$12,(IF(G937="Oil",'Growth Factors'!$E$12,'Growth Factors'!$K$12)))</f>
        <v>0.15067268446583987</v>
      </c>
      <c r="L937" s="23">
        <f>IF(G937="Mix",'Growth Factors'!$O$12,(IF(G937="Oil",'Growth Factors'!$F$12,'Growth Factors'!$L$12)))</f>
        <v>0.41821082914081459</v>
      </c>
      <c r="M937" s="23">
        <f>IF(G937="Mix",'Growth Factors'!$P$12,(IF(G937="Oil",'Growth Factors'!$G$12,'Growth Factors'!$M$12)))</f>
        <v>6.2059761281023675E-3</v>
      </c>
      <c r="N937" s="24" t="str">
        <f>VLOOKUP(A937,'Part 50 Counties'!$A$2:$B$34,2)</f>
        <v>No</v>
      </c>
      <c r="O937" s="25">
        <f>(IF(N937="No",0,(IF(D937="CO2",0,(VLOOKUP(F937,'Rule Reductions'!$C$2:$E$75,2,FALSE))))))</f>
        <v>0</v>
      </c>
      <c r="P937" s="25">
        <f>(IF(N937="No",0,(IF(D937="CO2",0,(VLOOKUP(F937,'Rule Reductions'!$C$2:$E$75,3,FALSE))))))</f>
        <v>0</v>
      </c>
      <c r="Q937" s="22">
        <f t="shared" si="84"/>
        <v>0</v>
      </c>
      <c r="R937" s="22">
        <f t="shared" si="85"/>
        <v>0</v>
      </c>
      <c r="S937" s="22">
        <f t="shared" si="86"/>
        <v>0</v>
      </c>
      <c r="T937" s="22">
        <f t="shared" si="87"/>
        <v>0</v>
      </c>
      <c r="U937" s="22">
        <f t="shared" si="88"/>
        <v>0</v>
      </c>
      <c r="V937" s="22">
        <f t="shared" si="89"/>
        <v>0</v>
      </c>
    </row>
    <row r="938" spans="1:22" x14ac:dyDescent="0.25">
      <c r="A938" s="1" t="s">
        <v>41</v>
      </c>
      <c r="B938" s="1" t="s">
        <v>45</v>
      </c>
      <c r="C938" s="1" t="s">
        <v>38</v>
      </c>
      <c r="D938" s="1" t="s">
        <v>23</v>
      </c>
      <c r="E938" s="2">
        <v>4771.3607417196599</v>
      </c>
      <c r="F938" s="1" t="s">
        <v>38</v>
      </c>
      <c r="G938" s="1" t="s">
        <v>100</v>
      </c>
      <c r="H938" s="13">
        <f>IF(G938="Mix",'Growth Factors'!$N$7,(IF(G938="Oil",'Growth Factors'!$E$7,'Growth Factors'!$K$7)))</f>
        <v>0.12321919048916015</v>
      </c>
      <c r="I938" s="23">
        <f>IF(G938="Mix",'Growth Factors'!$O$7,(IF(G938="Oil",'Growth Factors'!$F$7,'Growth Factors'!$L$7)))</f>
        <v>0.28844315001838977</v>
      </c>
      <c r="J938" s="23">
        <f>IF(G938="Mix",'Growth Factors'!$P$7,(IF(G938="Oil",'Growth Factors'!$G$7,'Growth Factors'!$M$7)))</f>
        <v>-5.5772089494429255E-4</v>
      </c>
      <c r="K938" s="23">
        <f>IF(G938="Mix",'Growth Factors'!$N$12,(IF(G938="Oil",'Growth Factors'!$E$12,'Growth Factors'!$K$12)))</f>
        <v>0.15067268446583987</v>
      </c>
      <c r="L938" s="23">
        <f>IF(G938="Mix",'Growth Factors'!$O$12,(IF(G938="Oil",'Growth Factors'!$F$12,'Growth Factors'!$L$12)))</f>
        <v>0.41821082914081459</v>
      </c>
      <c r="M938" s="23">
        <f>IF(G938="Mix",'Growth Factors'!$P$12,(IF(G938="Oil",'Growth Factors'!$G$12,'Growth Factors'!$M$12)))</f>
        <v>6.2059761281023675E-3</v>
      </c>
      <c r="N938" s="24" t="str">
        <f>VLOOKUP(A938,'Part 50 Counties'!$A$2:$B$34,2)</f>
        <v>Yes</v>
      </c>
      <c r="O938" s="25">
        <f>(IF(N938="No",0,(IF(D938="CO2",0,(VLOOKUP(F938,'Rule Reductions'!$C$2:$E$75,2,FALSE))))))</f>
        <v>0.105</v>
      </c>
      <c r="P938" s="25">
        <f>(IF(N938="No",0,(IF(D938="CO2",0,(VLOOKUP(F938,'Rule Reductions'!$C$2:$E$75,3,FALSE))))))</f>
        <v>0.35</v>
      </c>
      <c r="Q938" s="22">
        <f t="shared" si="84"/>
        <v>4796.559135112273</v>
      </c>
      <c r="R938" s="22">
        <f t="shared" si="85"/>
        <v>5502.1262222221467</v>
      </c>
      <c r="S938" s="22">
        <f t="shared" si="86"/>
        <v>4267.9861904523341</v>
      </c>
      <c r="T938" s="22">
        <f t="shared" si="87"/>
        <v>3568.6784075991636</v>
      </c>
      <c r="U938" s="22">
        <f t="shared" si="88"/>
        <v>4398.4170578687117</v>
      </c>
      <c r="V938" s="22">
        <f t="shared" si="89"/>
        <v>3120.6316001778691</v>
      </c>
    </row>
    <row r="939" spans="1:22" x14ac:dyDescent="0.25">
      <c r="A939" s="1" t="s">
        <v>41</v>
      </c>
      <c r="B939" s="1" t="s">
        <v>45</v>
      </c>
      <c r="C939" s="1" t="s">
        <v>38</v>
      </c>
      <c r="D939" s="1" t="s">
        <v>24</v>
      </c>
      <c r="E939" s="2">
        <v>98.456650225961198</v>
      </c>
      <c r="F939" s="1" t="s">
        <v>38</v>
      </c>
      <c r="G939" s="1" t="s">
        <v>100</v>
      </c>
      <c r="H939" s="13">
        <f>IF(G939="Mix",'Growth Factors'!$N$7,(IF(G939="Oil",'Growth Factors'!$E$7,'Growth Factors'!$K$7)))</f>
        <v>0.12321919048916015</v>
      </c>
      <c r="I939" s="23">
        <f>IF(G939="Mix",'Growth Factors'!$O$7,(IF(G939="Oil",'Growth Factors'!$F$7,'Growth Factors'!$L$7)))</f>
        <v>0.28844315001838977</v>
      </c>
      <c r="J939" s="23">
        <f>IF(G939="Mix",'Growth Factors'!$P$7,(IF(G939="Oil",'Growth Factors'!$G$7,'Growth Factors'!$M$7)))</f>
        <v>-5.5772089494429255E-4</v>
      </c>
      <c r="K939" s="23">
        <f>IF(G939="Mix",'Growth Factors'!$N$12,(IF(G939="Oil",'Growth Factors'!$E$12,'Growth Factors'!$K$12)))</f>
        <v>0.15067268446583987</v>
      </c>
      <c r="L939" s="23">
        <f>IF(G939="Mix",'Growth Factors'!$O$12,(IF(G939="Oil",'Growth Factors'!$F$12,'Growth Factors'!$L$12)))</f>
        <v>0.41821082914081459</v>
      </c>
      <c r="M939" s="23">
        <f>IF(G939="Mix",'Growth Factors'!$P$12,(IF(G939="Oil",'Growth Factors'!$G$12,'Growth Factors'!$M$12)))</f>
        <v>6.2059761281023675E-3</v>
      </c>
      <c r="N939" s="24" t="str">
        <f>VLOOKUP(A939,'Part 50 Counties'!$A$2:$B$34,2)</f>
        <v>Yes</v>
      </c>
      <c r="O939" s="25">
        <f>(IF(N939="No",0,(IF(D939="CO2",0,(VLOOKUP(F939,'Rule Reductions'!$C$2:$E$75,2,FALSE))))))</f>
        <v>0</v>
      </c>
      <c r="P939" s="25">
        <f>(IF(N939="No",0,(IF(D939="CO2",0,(VLOOKUP(F939,'Rule Reductions'!$C$2:$E$75,3,FALSE))))))</f>
        <v>0</v>
      </c>
      <c r="Q939" s="22">
        <f t="shared" si="84"/>
        <v>110.58839896507853</v>
      </c>
      <c r="R939" s="22">
        <f t="shared" si="85"/>
        <v>126.85579655739625</v>
      </c>
      <c r="S939" s="22">
        <f t="shared" si="86"/>
        <v>98.401738894883948</v>
      </c>
      <c r="T939" s="22">
        <f t="shared" si="87"/>
        <v>113.29137801902101</v>
      </c>
      <c r="U939" s="22">
        <f t="shared" si="88"/>
        <v>139.63228755138761</v>
      </c>
      <c r="V939" s="22">
        <f t="shared" si="89"/>
        <v>99.067669846916431</v>
      </c>
    </row>
    <row r="940" spans="1:22" x14ac:dyDescent="0.25">
      <c r="A940" s="1" t="s">
        <v>48</v>
      </c>
      <c r="B940" s="1" t="s">
        <v>45</v>
      </c>
      <c r="C940" s="1" t="s">
        <v>38</v>
      </c>
      <c r="D940" s="1" t="s">
        <v>23</v>
      </c>
      <c r="E940" s="6">
        <v>5.9968669471570601</v>
      </c>
      <c r="F940" s="1" t="s">
        <v>38</v>
      </c>
      <c r="G940" s="1" t="s">
        <v>100</v>
      </c>
      <c r="H940" s="13">
        <f>IF(G940="Mix",'Growth Factors'!$N$7,(IF(G940="Oil",'Growth Factors'!$E$7,'Growth Factors'!$K$7)))</f>
        <v>0.12321919048916015</v>
      </c>
      <c r="I940" s="23">
        <f>IF(G940="Mix",'Growth Factors'!$O$7,(IF(G940="Oil",'Growth Factors'!$F$7,'Growth Factors'!$L$7)))</f>
        <v>0.28844315001838977</v>
      </c>
      <c r="J940" s="23">
        <f>IF(G940="Mix",'Growth Factors'!$P$7,(IF(G940="Oil",'Growth Factors'!$G$7,'Growth Factors'!$M$7)))</f>
        <v>-5.5772089494429255E-4</v>
      </c>
      <c r="K940" s="23">
        <f>IF(G940="Mix",'Growth Factors'!$N$12,(IF(G940="Oil",'Growth Factors'!$E$12,'Growth Factors'!$K$12)))</f>
        <v>0.15067268446583987</v>
      </c>
      <c r="L940" s="23">
        <f>IF(G940="Mix",'Growth Factors'!$O$12,(IF(G940="Oil",'Growth Factors'!$F$12,'Growth Factors'!$L$12)))</f>
        <v>0.41821082914081459</v>
      </c>
      <c r="M940" s="23">
        <f>IF(G940="Mix",'Growth Factors'!$P$12,(IF(G940="Oil",'Growth Factors'!$G$12,'Growth Factors'!$M$12)))</f>
        <v>6.2059761281023675E-3</v>
      </c>
      <c r="N940" s="24" t="str">
        <f>VLOOKUP(A940,'Part 50 Counties'!$A$2:$B$34,2)</f>
        <v>No</v>
      </c>
      <c r="O940" s="25">
        <f>(IF(N940="No",0,(IF(D940="CO2",0,(VLOOKUP(F940,'Rule Reductions'!$C$2:$E$75,2,FALSE))))))</f>
        <v>0</v>
      </c>
      <c r="P940" s="25">
        <f>(IF(N940="No",0,(IF(D940="CO2",0,(VLOOKUP(F940,'Rule Reductions'!$C$2:$E$75,3,FALSE))))))</f>
        <v>0</v>
      </c>
      <c r="Q940" s="22">
        <f t="shared" si="84"/>
        <v>6.7357960378569546</v>
      </c>
      <c r="R940" s="22">
        <f t="shared" si="85"/>
        <v>7.7266221396362065</v>
      </c>
      <c r="S940" s="22">
        <f t="shared" si="86"/>
        <v>5.9935223691564294</v>
      </c>
      <c r="T940" s="22">
        <f t="shared" si="87"/>
        <v>6.9004309884696804</v>
      </c>
      <c r="U940" s="22">
        <f t="shared" si="88"/>
        <v>8.5048216453747596</v>
      </c>
      <c r="V940" s="22">
        <f t="shared" si="89"/>
        <v>6.034083360274523</v>
      </c>
    </row>
    <row r="941" spans="1:22" x14ac:dyDescent="0.25">
      <c r="A941" s="1" t="s">
        <v>48</v>
      </c>
      <c r="B941" s="1" t="s">
        <v>45</v>
      </c>
      <c r="C941" s="1" t="s">
        <v>38</v>
      </c>
      <c r="D941" s="1" t="s">
        <v>24</v>
      </c>
      <c r="E941" s="4">
        <v>0.123744873512765</v>
      </c>
      <c r="F941" s="1" t="s">
        <v>38</v>
      </c>
      <c r="G941" s="1" t="s">
        <v>100</v>
      </c>
      <c r="H941" s="13">
        <f>IF(G941="Mix",'Growth Factors'!$N$7,(IF(G941="Oil",'Growth Factors'!$E$7,'Growth Factors'!$K$7)))</f>
        <v>0.12321919048916015</v>
      </c>
      <c r="I941" s="23">
        <f>IF(G941="Mix",'Growth Factors'!$O$7,(IF(G941="Oil",'Growth Factors'!$F$7,'Growth Factors'!$L$7)))</f>
        <v>0.28844315001838977</v>
      </c>
      <c r="J941" s="23">
        <f>IF(G941="Mix",'Growth Factors'!$P$7,(IF(G941="Oil",'Growth Factors'!$G$7,'Growth Factors'!$M$7)))</f>
        <v>-5.5772089494429255E-4</v>
      </c>
      <c r="K941" s="23">
        <f>IF(G941="Mix",'Growth Factors'!$N$12,(IF(G941="Oil",'Growth Factors'!$E$12,'Growth Factors'!$K$12)))</f>
        <v>0.15067268446583987</v>
      </c>
      <c r="L941" s="23">
        <f>IF(G941="Mix",'Growth Factors'!$O$12,(IF(G941="Oil",'Growth Factors'!$F$12,'Growth Factors'!$L$12)))</f>
        <v>0.41821082914081459</v>
      </c>
      <c r="M941" s="23">
        <f>IF(G941="Mix",'Growth Factors'!$P$12,(IF(G941="Oil",'Growth Factors'!$G$12,'Growth Factors'!$M$12)))</f>
        <v>6.2059761281023675E-3</v>
      </c>
      <c r="N941" s="24" t="str">
        <f>VLOOKUP(A941,'Part 50 Counties'!$A$2:$B$34,2)</f>
        <v>No</v>
      </c>
      <c r="O941" s="25">
        <f>(IF(N941="No",0,(IF(D941="CO2",0,(VLOOKUP(F941,'Rule Reductions'!$C$2:$E$75,2,FALSE))))))</f>
        <v>0</v>
      </c>
      <c r="P941" s="25">
        <f>(IF(N941="No",0,(IF(D941="CO2",0,(VLOOKUP(F941,'Rule Reductions'!$C$2:$E$75,3,FALSE))))))</f>
        <v>0</v>
      </c>
      <c r="Q941" s="22">
        <f t="shared" si="84"/>
        <v>0.13899261665419144</v>
      </c>
      <c r="R941" s="22">
        <f t="shared" si="85"/>
        <v>0.15943823462741413</v>
      </c>
      <c r="S941" s="22">
        <f t="shared" si="86"/>
        <v>0.12367585841116469</v>
      </c>
      <c r="T941" s="22">
        <f t="shared" si="87"/>
        <v>0.14238984579381911</v>
      </c>
      <c r="U941" s="22">
        <f t="shared" si="88"/>
        <v>0.17549631966646367</v>
      </c>
      <c r="V941" s="22">
        <f t="shared" si="89"/>
        <v>0.12451283124376027</v>
      </c>
    </row>
    <row r="942" spans="1:22" x14ac:dyDescent="0.25">
      <c r="A942" s="1" t="s">
        <v>42</v>
      </c>
      <c r="B942" s="1" t="s">
        <v>45</v>
      </c>
      <c r="C942" s="1" t="s">
        <v>38</v>
      </c>
      <c r="D942" s="1" t="s">
        <v>23</v>
      </c>
      <c r="E942" s="2">
        <v>27.240289552814101</v>
      </c>
      <c r="F942" s="1" t="s">
        <v>38</v>
      </c>
      <c r="G942" s="1" t="s">
        <v>100</v>
      </c>
      <c r="H942" s="13">
        <f>IF(G942="Mix",'Growth Factors'!$N$7,(IF(G942="Oil",'Growth Factors'!$E$7,'Growth Factors'!$K$7)))</f>
        <v>0.12321919048916015</v>
      </c>
      <c r="I942" s="23">
        <f>IF(G942="Mix",'Growth Factors'!$O$7,(IF(G942="Oil",'Growth Factors'!$F$7,'Growth Factors'!$L$7)))</f>
        <v>0.28844315001838977</v>
      </c>
      <c r="J942" s="23">
        <f>IF(G942="Mix",'Growth Factors'!$P$7,(IF(G942="Oil",'Growth Factors'!$G$7,'Growth Factors'!$M$7)))</f>
        <v>-5.5772089494429255E-4</v>
      </c>
      <c r="K942" s="23">
        <f>IF(G942="Mix",'Growth Factors'!$N$12,(IF(G942="Oil",'Growth Factors'!$E$12,'Growth Factors'!$K$12)))</f>
        <v>0.15067268446583987</v>
      </c>
      <c r="L942" s="23">
        <f>IF(G942="Mix",'Growth Factors'!$O$12,(IF(G942="Oil",'Growth Factors'!$F$12,'Growth Factors'!$L$12)))</f>
        <v>0.41821082914081459</v>
      </c>
      <c r="M942" s="23">
        <f>IF(G942="Mix",'Growth Factors'!$P$12,(IF(G942="Oil",'Growth Factors'!$G$12,'Growth Factors'!$M$12)))</f>
        <v>6.2059761281023675E-3</v>
      </c>
      <c r="N942" s="24" t="str">
        <f>VLOOKUP(A942,'Part 50 Counties'!$A$2:$B$34,2)</f>
        <v>Yes</v>
      </c>
      <c r="O942" s="25">
        <f>(IF(N942="No",0,(IF(D942="CO2",0,(VLOOKUP(F942,'Rule Reductions'!$C$2:$E$75,2,FALSE))))))</f>
        <v>0.105</v>
      </c>
      <c r="P942" s="25">
        <f>(IF(N942="No",0,(IF(D942="CO2",0,(VLOOKUP(F942,'Rule Reductions'!$C$2:$E$75,3,FALSE))))))</f>
        <v>0.35</v>
      </c>
      <c r="Q942" s="22">
        <f t="shared" si="84"/>
        <v>27.38415030228095</v>
      </c>
      <c r="R942" s="22">
        <f t="shared" si="85"/>
        <v>31.412320208562544</v>
      </c>
      <c r="S942" s="22">
        <f t="shared" si="86"/>
        <v>24.366461881360816</v>
      </c>
      <c r="T942" s="22">
        <f t="shared" si="87"/>
        <v>20.374027118486193</v>
      </c>
      <c r="U942" s="22">
        <f t="shared" si="88"/>
        <v>25.111107861276032</v>
      </c>
      <c r="V942" s="22">
        <f t="shared" si="89"/>
        <v>17.816072390675952</v>
      </c>
    </row>
    <row r="943" spans="1:22" x14ac:dyDescent="0.25">
      <c r="A943" s="1" t="s">
        <v>42</v>
      </c>
      <c r="B943" s="1" t="s">
        <v>45</v>
      </c>
      <c r="C943" s="1" t="s">
        <v>38</v>
      </c>
      <c r="D943" s="1" t="s">
        <v>24</v>
      </c>
      <c r="E943" s="4">
        <v>0.56210121299457705</v>
      </c>
      <c r="F943" s="1" t="s">
        <v>38</v>
      </c>
      <c r="G943" s="1" t="s">
        <v>100</v>
      </c>
      <c r="H943" s="13">
        <f>IF(G943="Mix",'Growth Factors'!$N$7,(IF(G943="Oil",'Growth Factors'!$E$7,'Growth Factors'!$K$7)))</f>
        <v>0.12321919048916015</v>
      </c>
      <c r="I943" s="23">
        <f>IF(G943="Mix",'Growth Factors'!$O$7,(IF(G943="Oil",'Growth Factors'!$F$7,'Growth Factors'!$L$7)))</f>
        <v>0.28844315001838977</v>
      </c>
      <c r="J943" s="23">
        <f>IF(G943="Mix",'Growth Factors'!$P$7,(IF(G943="Oil",'Growth Factors'!$G$7,'Growth Factors'!$M$7)))</f>
        <v>-5.5772089494429255E-4</v>
      </c>
      <c r="K943" s="23">
        <f>IF(G943="Mix",'Growth Factors'!$N$12,(IF(G943="Oil",'Growth Factors'!$E$12,'Growth Factors'!$K$12)))</f>
        <v>0.15067268446583987</v>
      </c>
      <c r="L943" s="23">
        <f>IF(G943="Mix",'Growth Factors'!$O$12,(IF(G943="Oil",'Growth Factors'!$F$12,'Growth Factors'!$L$12)))</f>
        <v>0.41821082914081459</v>
      </c>
      <c r="M943" s="23">
        <f>IF(G943="Mix",'Growth Factors'!$P$12,(IF(G943="Oil",'Growth Factors'!$G$12,'Growth Factors'!$M$12)))</f>
        <v>6.2059761281023675E-3</v>
      </c>
      <c r="N943" s="24" t="str">
        <f>VLOOKUP(A943,'Part 50 Counties'!$A$2:$B$34,2)</f>
        <v>Yes</v>
      </c>
      <c r="O943" s="25">
        <f>(IF(N943="No",0,(IF(D943="CO2",0,(VLOOKUP(F943,'Rule Reductions'!$C$2:$E$75,2,FALSE))))))</f>
        <v>0</v>
      </c>
      <c r="P943" s="25">
        <f>(IF(N943="No",0,(IF(D943="CO2",0,(VLOOKUP(F943,'Rule Reductions'!$C$2:$E$75,3,FALSE))))))</f>
        <v>0</v>
      </c>
      <c r="Q943" s="22">
        <f t="shared" si="84"/>
        <v>0.63136286943274389</v>
      </c>
      <c r="R943" s="22">
        <f t="shared" si="85"/>
        <v>0.72423545749989071</v>
      </c>
      <c r="S943" s="22">
        <f t="shared" si="86"/>
        <v>0.56178771740301647</v>
      </c>
      <c r="T943" s="22">
        <f t="shared" si="87"/>
        <v>0.64679451169797486</v>
      </c>
      <c r="U943" s="22">
        <f t="shared" si="88"/>
        <v>0.79717802734209675</v>
      </c>
      <c r="V943" s="22">
        <f t="shared" si="89"/>
        <v>0.5655895997039988</v>
      </c>
    </row>
    <row r="944" spans="1:22" x14ac:dyDescent="0.25">
      <c r="A944" s="1" t="s">
        <v>43</v>
      </c>
      <c r="B944" s="1" t="s">
        <v>45</v>
      </c>
      <c r="C944" s="1" t="s">
        <v>38</v>
      </c>
      <c r="D944" s="1" t="s">
        <v>23</v>
      </c>
      <c r="E944" s="2">
        <v>21.228425224035298</v>
      </c>
      <c r="F944" s="1" t="s">
        <v>38</v>
      </c>
      <c r="G944" s="1" t="s">
        <v>100</v>
      </c>
      <c r="H944" s="13">
        <f>IF(G944="Mix",'Growth Factors'!$N$7,(IF(G944="Oil",'Growth Factors'!$E$7,'Growth Factors'!$K$7)))</f>
        <v>0.12321919048916015</v>
      </c>
      <c r="I944" s="23">
        <f>IF(G944="Mix",'Growth Factors'!$O$7,(IF(G944="Oil",'Growth Factors'!$F$7,'Growth Factors'!$L$7)))</f>
        <v>0.28844315001838977</v>
      </c>
      <c r="J944" s="23">
        <f>IF(G944="Mix",'Growth Factors'!$P$7,(IF(G944="Oil",'Growth Factors'!$G$7,'Growth Factors'!$M$7)))</f>
        <v>-5.5772089494429255E-4</v>
      </c>
      <c r="K944" s="23">
        <f>IF(G944="Mix",'Growth Factors'!$N$12,(IF(G944="Oil",'Growth Factors'!$E$12,'Growth Factors'!$K$12)))</f>
        <v>0.15067268446583987</v>
      </c>
      <c r="L944" s="23">
        <f>IF(G944="Mix",'Growth Factors'!$O$12,(IF(G944="Oil",'Growth Factors'!$F$12,'Growth Factors'!$L$12)))</f>
        <v>0.41821082914081459</v>
      </c>
      <c r="M944" s="23">
        <f>IF(G944="Mix",'Growth Factors'!$P$12,(IF(G944="Oil",'Growth Factors'!$G$12,'Growth Factors'!$M$12)))</f>
        <v>6.2059761281023675E-3</v>
      </c>
      <c r="N944" s="24" t="str">
        <f>VLOOKUP(A944,'Part 50 Counties'!$A$2:$B$34,2)</f>
        <v>No</v>
      </c>
      <c r="O944" s="25">
        <f>(IF(N944="No",0,(IF(D944="CO2",0,(VLOOKUP(F944,'Rule Reductions'!$C$2:$E$75,2,FALSE))))))</f>
        <v>0</v>
      </c>
      <c r="P944" s="25">
        <f>(IF(N944="No",0,(IF(D944="CO2",0,(VLOOKUP(F944,'Rule Reductions'!$C$2:$E$75,3,FALSE))))))</f>
        <v>0</v>
      </c>
      <c r="Q944" s="22">
        <f t="shared" si="84"/>
        <v>23.844174595500597</v>
      </c>
      <c r="R944" s="22">
        <f t="shared" si="85"/>
        <v>27.351619065585879</v>
      </c>
      <c r="S944" s="22">
        <f t="shared" si="86"/>
        <v>21.216585687721089</v>
      </c>
      <c r="T944" s="22">
        <f t="shared" si="87"/>
        <v>24.426969039523048</v>
      </c>
      <c r="U944" s="22">
        <f t="shared" si="88"/>
        <v>30.106382538332884</v>
      </c>
      <c r="V944" s="22">
        <f t="shared" si="89"/>
        <v>21.360168324212868</v>
      </c>
    </row>
    <row r="945" spans="1:22" x14ac:dyDescent="0.25">
      <c r="A945" s="1" t="s">
        <v>43</v>
      </c>
      <c r="B945" s="1" t="s">
        <v>45</v>
      </c>
      <c r="C945" s="1" t="s">
        <v>38</v>
      </c>
      <c r="D945" s="1" t="s">
        <v>24</v>
      </c>
      <c r="E945" s="4">
        <v>0.43804686970231499</v>
      </c>
      <c r="F945" s="1" t="s">
        <v>38</v>
      </c>
      <c r="G945" s="1" t="s">
        <v>100</v>
      </c>
      <c r="H945" s="13">
        <f>IF(G945="Mix",'Growth Factors'!$N$7,(IF(G945="Oil",'Growth Factors'!$E$7,'Growth Factors'!$K$7)))</f>
        <v>0.12321919048916015</v>
      </c>
      <c r="I945" s="23">
        <f>IF(G945="Mix",'Growth Factors'!$O$7,(IF(G945="Oil",'Growth Factors'!$F$7,'Growth Factors'!$L$7)))</f>
        <v>0.28844315001838977</v>
      </c>
      <c r="J945" s="23">
        <f>IF(G945="Mix",'Growth Factors'!$P$7,(IF(G945="Oil",'Growth Factors'!$G$7,'Growth Factors'!$M$7)))</f>
        <v>-5.5772089494429255E-4</v>
      </c>
      <c r="K945" s="23">
        <f>IF(G945="Mix",'Growth Factors'!$N$12,(IF(G945="Oil",'Growth Factors'!$E$12,'Growth Factors'!$K$12)))</f>
        <v>0.15067268446583987</v>
      </c>
      <c r="L945" s="23">
        <f>IF(G945="Mix",'Growth Factors'!$O$12,(IF(G945="Oil",'Growth Factors'!$F$12,'Growth Factors'!$L$12)))</f>
        <v>0.41821082914081459</v>
      </c>
      <c r="M945" s="23">
        <f>IF(G945="Mix",'Growth Factors'!$P$12,(IF(G945="Oil",'Growth Factors'!$G$12,'Growth Factors'!$M$12)))</f>
        <v>6.2059761281023675E-3</v>
      </c>
      <c r="N945" s="24" t="str">
        <f>VLOOKUP(A945,'Part 50 Counties'!$A$2:$B$34,2)</f>
        <v>No</v>
      </c>
      <c r="O945" s="25">
        <f>(IF(N945="No",0,(IF(D945="CO2",0,(VLOOKUP(F945,'Rule Reductions'!$C$2:$E$75,2,FALSE))))))</f>
        <v>0</v>
      </c>
      <c r="P945" s="25">
        <f>(IF(N945="No",0,(IF(D945="CO2",0,(VLOOKUP(F945,'Rule Reductions'!$C$2:$E$75,3,FALSE))))))</f>
        <v>0</v>
      </c>
      <c r="Q945" s="22">
        <f t="shared" si="84"/>
        <v>0.49202265038334486</v>
      </c>
      <c r="R945" s="22">
        <f t="shared" si="85"/>
        <v>0.5643984886549458</v>
      </c>
      <c r="S945" s="22">
        <f t="shared" si="86"/>
        <v>0.43780256181011706</v>
      </c>
      <c r="T945" s="22">
        <f t="shared" si="87"/>
        <v>0.50404856748222082</v>
      </c>
      <c r="U945" s="22">
        <f t="shared" si="88"/>
        <v>0.6212428142830585</v>
      </c>
      <c r="V945" s="22">
        <f t="shared" si="89"/>
        <v>0.4407653781186775</v>
      </c>
    </row>
    <row r="946" spans="1:22" x14ac:dyDescent="0.25">
      <c r="A946" s="1" t="s">
        <v>22</v>
      </c>
      <c r="B946" s="1" t="s">
        <v>45</v>
      </c>
      <c r="C946" s="1" t="s">
        <v>38</v>
      </c>
      <c r="D946" s="1" t="s">
        <v>23</v>
      </c>
      <c r="E946" s="2">
        <v>174.65926898398899</v>
      </c>
      <c r="F946" s="1" t="s">
        <v>38</v>
      </c>
      <c r="G946" s="1" t="s">
        <v>100</v>
      </c>
      <c r="H946" s="13">
        <f>IF(G946="Mix",'Growth Factors'!$N$7,(IF(G946="Oil",'Growth Factors'!$E$7,'Growth Factors'!$K$7)))</f>
        <v>0.12321919048916015</v>
      </c>
      <c r="I946" s="23">
        <f>IF(G946="Mix",'Growth Factors'!$O$7,(IF(G946="Oil",'Growth Factors'!$F$7,'Growth Factors'!$L$7)))</f>
        <v>0.28844315001838977</v>
      </c>
      <c r="J946" s="23">
        <f>IF(G946="Mix",'Growth Factors'!$P$7,(IF(G946="Oil",'Growth Factors'!$G$7,'Growth Factors'!$M$7)))</f>
        <v>-5.5772089494429255E-4</v>
      </c>
      <c r="K946" s="23">
        <f>IF(G946="Mix",'Growth Factors'!$N$12,(IF(G946="Oil",'Growth Factors'!$E$12,'Growth Factors'!$K$12)))</f>
        <v>0.15067268446583987</v>
      </c>
      <c r="L946" s="23">
        <f>IF(G946="Mix",'Growth Factors'!$O$12,(IF(G946="Oil",'Growth Factors'!$F$12,'Growth Factors'!$L$12)))</f>
        <v>0.41821082914081459</v>
      </c>
      <c r="M946" s="23">
        <f>IF(G946="Mix",'Growth Factors'!$P$12,(IF(G946="Oil",'Growth Factors'!$G$12,'Growth Factors'!$M$12)))</f>
        <v>6.2059761281023675E-3</v>
      </c>
      <c r="N946" s="24" t="str">
        <f>VLOOKUP(A946,'Part 50 Counties'!$A$2:$B$34,2)</f>
        <v>Yes</v>
      </c>
      <c r="O946" s="25">
        <f>(IF(N946="No",0,(IF(D946="CO2",0,(VLOOKUP(F946,'Rule Reductions'!$C$2:$E$75,2,FALSE))))))</f>
        <v>0.105</v>
      </c>
      <c r="P946" s="25">
        <f>(IF(N946="No",0,(IF(D946="CO2",0,(VLOOKUP(F946,'Rule Reductions'!$C$2:$E$75,3,FALSE))))))</f>
        <v>0.35</v>
      </c>
      <c r="Q946" s="22">
        <f t="shared" si="84"/>
        <v>175.58167523406402</v>
      </c>
      <c r="R946" s="22">
        <f t="shared" si="85"/>
        <v>201.40949214512781</v>
      </c>
      <c r="S946" s="22">
        <f t="shared" si="86"/>
        <v>156.23286278486194</v>
      </c>
      <c r="T946" s="22">
        <f t="shared" si="87"/>
        <v>130.63417244062109</v>
      </c>
      <c r="U946" s="22">
        <f t="shared" si="88"/>
        <v>161.00738334389254</v>
      </c>
      <c r="V946" s="22">
        <f t="shared" si="89"/>
        <v>114.23308015460603</v>
      </c>
    </row>
    <row r="947" spans="1:22" x14ac:dyDescent="0.25">
      <c r="A947" s="1" t="s">
        <v>22</v>
      </c>
      <c r="B947" s="1" t="s">
        <v>45</v>
      </c>
      <c r="C947" s="1" t="s">
        <v>38</v>
      </c>
      <c r="D947" s="1" t="s">
        <v>24</v>
      </c>
      <c r="E947" s="6">
        <v>3.6040801536378702</v>
      </c>
      <c r="F947" s="1" t="s">
        <v>38</v>
      </c>
      <c r="G947" s="1" t="s">
        <v>100</v>
      </c>
      <c r="H947" s="13">
        <f>IF(G947="Mix",'Growth Factors'!$N$7,(IF(G947="Oil",'Growth Factors'!$E$7,'Growth Factors'!$K$7)))</f>
        <v>0.12321919048916015</v>
      </c>
      <c r="I947" s="23">
        <f>IF(G947="Mix",'Growth Factors'!$O$7,(IF(G947="Oil",'Growth Factors'!$F$7,'Growth Factors'!$L$7)))</f>
        <v>0.28844315001838977</v>
      </c>
      <c r="J947" s="23">
        <f>IF(G947="Mix",'Growth Factors'!$P$7,(IF(G947="Oil",'Growth Factors'!$G$7,'Growth Factors'!$M$7)))</f>
        <v>-5.5772089494429255E-4</v>
      </c>
      <c r="K947" s="23">
        <f>IF(G947="Mix",'Growth Factors'!$N$12,(IF(G947="Oil",'Growth Factors'!$E$12,'Growth Factors'!$K$12)))</f>
        <v>0.15067268446583987</v>
      </c>
      <c r="L947" s="23">
        <f>IF(G947="Mix",'Growth Factors'!$O$12,(IF(G947="Oil",'Growth Factors'!$F$12,'Growth Factors'!$L$12)))</f>
        <v>0.41821082914081459</v>
      </c>
      <c r="M947" s="23">
        <f>IF(G947="Mix",'Growth Factors'!$P$12,(IF(G947="Oil",'Growth Factors'!$G$12,'Growth Factors'!$M$12)))</f>
        <v>6.2059761281023675E-3</v>
      </c>
      <c r="N947" s="24" t="str">
        <f>VLOOKUP(A947,'Part 50 Counties'!$A$2:$B$34,2)</f>
        <v>Yes</v>
      </c>
      <c r="O947" s="25">
        <f>(IF(N947="No",0,(IF(D947="CO2",0,(VLOOKUP(F947,'Rule Reductions'!$C$2:$E$75,2,FALSE))))))</f>
        <v>0</v>
      </c>
      <c r="P947" s="25">
        <f>(IF(N947="No",0,(IF(D947="CO2",0,(VLOOKUP(F947,'Rule Reductions'!$C$2:$E$75,3,FALSE))))))</f>
        <v>0</v>
      </c>
      <c r="Q947" s="22">
        <f t="shared" si="84"/>
        <v>4.0481719926271769</v>
      </c>
      <c r="R947" s="22">
        <f t="shared" si="85"/>
        <v>4.6436523860719392</v>
      </c>
      <c r="S947" s="22">
        <f t="shared" si="86"/>
        <v>3.6020700828291323</v>
      </c>
      <c r="T947" s="22">
        <f t="shared" si="87"/>
        <v>4.147116585416545</v>
      </c>
      <c r="U947" s="22">
        <f t="shared" si="88"/>
        <v>5.1113455029807184</v>
      </c>
      <c r="V947" s="22">
        <f t="shared" si="89"/>
        <v>3.6264469890351143</v>
      </c>
    </row>
    <row r="948" spans="1:22" x14ac:dyDescent="0.25">
      <c r="A948" s="1" t="s">
        <v>44</v>
      </c>
      <c r="B948" s="1" t="s">
        <v>45</v>
      </c>
      <c r="C948" s="1" t="s">
        <v>38</v>
      </c>
      <c r="D948" s="1" t="s">
        <v>23</v>
      </c>
      <c r="E948" s="2">
        <v>17.796844389301</v>
      </c>
      <c r="F948" s="1" t="s">
        <v>38</v>
      </c>
      <c r="G948" s="1" t="s">
        <v>100</v>
      </c>
      <c r="H948" s="13">
        <f>IF(G948="Mix",'Growth Factors'!$N$7,(IF(G948="Oil",'Growth Factors'!$E$7,'Growth Factors'!$K$7)))</f>
        <v>0.12321919048916015</v>
      </c>
      <c r="I948" s="23">
        <f>IF(G948="Mix",'Growth Factors'!$O$7,(IF(G948="Oil",'Growth Factors'!$F$7,'Growth Factors'!$L$7)))</f>
        <v>0.28844315001838977</v>
      </c>
      <c r="J948" s="23">
        <f>IF(G948="Mix",'Growth Factors'!$P$7,(IF(G948="Oil",'Growth Factors'!$G$7,'Growth Factors'!$M$7)))</f>
        <v>-5.5772089494429255E-4</v>
      </c>
      <c r="K948" s="23">
        <f>IF(G948="Mix",'Growth Factors'!$N$12,(IF(G948="Oil",'Growth Factors'!$E$12,'Growth Factors'!$K$12)))</f>
        <v>0.15067268446583987</v>
      </c>
      <c r="L948" s="23">
        <f>IF(G948="Mix",'Growth Factors'!$O$12,(IF(G948="Oil",'Growth Factors'!$F$12,'Growth Factors'!$L$12)))</f>
        <v>0.41821082914081459</v>
      </c>
      <c r="M948" s="23">
        <f>IF(G948="Mix",'Growth Factors'!$P$12,(IF(G948="Oil",'Growth Factors'!$G$12,'Growth Factors'!$M$12)))</f>
        <v>6.2059761281023675E-3</v>
      </c>
      <c r="N948" s="24" t="str">
        <f>VLOOKUP(A948,'Part 50 Counties'!$A$2:$B$34,2)</f>
        <v>Yes</v>
      </c>
      <c r="O948" s="25">
        <f>(IF(N948="No",0,(IF(D948="CO2",0,(VLOOKUP(F948,'Rule Reductions'!$C$2:$E$75,2,FALSE))))))</f>
        <v>0.105</v>
      </c>
      <c r="P948" s="25">
        <f>(IF(N948="No",0,(IF(D948="CO2",0,(VLOOKUP(F948,'Rule Reductions'!$C$2:$E$75,3,FALSE))))))</f>
        <v>0.35</v>
      </c>
      <c r="Q948" s="22">
        <f t="shared" si="84"/>
        <v>17.89083264764994</v>
      </c>
      <c r="R948" s="22">
        <f t="shared" si="85"/>
        <v>20.522548909577587</v>
      </c>
      <c r="S948" s="22">
        <f t="shared" si="86"/>
        <v>15.919292252002309</v>
      </c>
      <c r="T948" s="22">
        <f t="shared" si="87"/>
        <v>13.310922760497572</v>
      </c>
      <c r="U948" s="22">
        <f t="shared" si="88"/>
        <v>16.405790334336409</v>
      </c>
      <c r="V948" s="22">
        <f t="shared" si="89"/>
        <v>11.63973926747876</v>
      </c>
    </row>
    <row r="949" spans="1:22" x14ac:dyDescent="0.25">
      <c r="A949" s="1" t="s">
        <v>44</v>
      </c>
      <c r="B949" s="1" t="s">
        <v>45</v>
      </c>
      <c r="C949" s="1" t="s">
        <v>38</v>
      </c>
      <c r="D949" s="1" t="s">
        <v>24</v>
      </c>
      <c r="E949" s="4">
        <v>0.36723647152525801</v>
      </c>
      <c r="F949" s="1" t="s">
        <v>38</v>
      </c>
      <c r="G949" s="1" t="s">
        <v>100</v>
      </c>
      <c r="H949" s="13">
        <f>IF(G949="Mix",'Growth Factors'!$N$7,(IF(G949="Oil",'Growth Factors'!$E$7,'Growth Factors'!$K$7)))</f>
        <v>0.12321919048916015</v>
      </c>
      <c r="I949" s="23">
        <f>IF(G949="Mix",'Growth Factors'!$O$7,(IF(G949="Oil",'Growth Factors'!$F$7,'Growth Factors'!$L$7)))</f>
        <v>0.28844315001838977</v>
      </c>
      <c r="J949" s="23">
        <f>IF(G949="Mix",'Growth Factors'!$P$7,(IF(G949="Oil",'Growth Factors'!$G$7,'Growth Factors'!$M$7)))</f>
        <v>-5.5772089494429255E-4</v>
      </c>
      <c r="K949" s="23">
        <f>IF(G949="Mix",'Growth Factors'!$N$12,(IF(G949="Oil",'Growth Factors'!$E$12,'Growth Factors'!$K$12)))</f>
        <v>0.15067268446583987</v>
      </c>
      <c r="L949" s="23">
        <f>IF(G949="Mix",'Growth Factors'!$O$12,(IF(G949="Oil",'Growth Factors'!$F$12,'Growth Factors'!$L$12)))</f>
        <v>0.41821082914081459</v>
      </c>
      <c r="M949" s="23">
        <f>IF(G949="Mix",'Growth Factors'!$P$12,(IF(G949="Oil",'Growth Factors'!$G$12,'Growth Factors'!$M$12)))</f>
        <v>6.2059761281023675E-3</v>
      </c>
      <c r="N949" s="24" t="str">
        <f>VLOOKUP(A949,'Part 50 Counties'!$A$2:$B$34,2)</f>
        <v>Yes</v>
      </c>
      <c r="O949" s="25">
        <f>(IF(N949="No",0,(IF(D949="CO2",0,(VLOOKUP(F949,'Rule Reductions'!$C$2:$E$75,2,FALSE))))))</f>
        <v>0</v>
      </c>
      <c r="P949" s="25">
        <f>(IF(N949="No",0,(IF(D949="CO2",0,(VLOOKUP(F949,'Rule Reductions'!$C$2:$E$75,3,FALSE))))))</f>
        <v>0</v>
      </c>
      <c r="Q949" s="22">
        <f t="shared" si="84"/>
        <v>0.41248705226469584</v>
      </c>
      <c r="R949" s="22">
        <f t="shared" si="85"/>
        <v>0.4731633161736421</v>
      </c>
      <c r="S949" s="22">
        <f t="shared" si="86"/>
        <v>0.36703165607170274</v>
      </c>
      <c r="T949" s="22">
        <f t="shared" si="87"/>
        <v>0.4225689765237316</v>
      </c>
      <c r="U949" s="22">
        <f t="shared" si="88"/>
        <v>0.52081874077258339</v>
      </c>
      <c r="V949" s="22">
        <f t="shared" si="89"/>
        <v>0.36951553230091233</v>
      </c>
    </row>
    <row r="950" spans="1:22" x14ac:dyDescent="0.25">
      <c r="A950" s="1" t="s">
        <v>49</v>
      </c>
      <c r="B950" s="1" t="s">
        <v>45</v>
      </c>
      <c r="C950" s="1" t="s">
        <v>38</v>
      </c>
      <c r="D950" s="1" t="s">
        <v>23</v>
      </c>
      <c r="E950" s="3">
        <v>0</v>
      </c>
      <c r="F950" s="1" t="s">
        <v>38</v>
      </c>
      <c r="G950" s="1" t="s">
        <v>100</v>
      </c>
      <c r="H950" s="13">
        <f>IF(G950="Mix",'Growth Factors'!$N$7,(IF(G950="Oil",'Growth Factors'!$E$7,'Growth Factors'!$K$7)))</f>
        <v>0.12321919048916015</v>
      </c>
      <c r="I950" s="23">
        <f>IF(G950="Mix",'Growth Factors'!$O$7,(IF(G950="Oil",'Growth Factors'!$F$7,'Growth Factors'!$L$7)))</f>
        <v>0.28844315001838977</v>
      </c>
      <c r="J950" s="23">
        <f>IF(G950="Mix",'Growth Factors'!$P$7,(IF(G950="Oil",'Growth Factors'!$G$7,'Growth Factors'!$M$7)))</f>
        <v>-5.5772089494429255E-4</v>
      </c>
      <c r="K950" s="23">
        <f>IF(G950="Mix",'Growth Factors'!$N$12,(IF(G950="Oil",'Growth Factors'!$E$12,'Growth Factors'!$K$12)))</f>
        <v>0.15067268446583987</v>
      </c>
      <c r="L950" s="23">
        <f>IF(G950="Mix",'Growth Factors'!$O$12,(IF(G950="Oil",'Growth Factors'!$F$12,'Growth Factors'!$L$12)))</f>
        <v>0.41821082914081459</v>
      </c>
      <c r="M950" s="23">
        <f>IF(G950="Mix",'Growth Factors'!$P$12,(IF(G950="Oil",'Growth Factors'!$G$12,'Growth Factors'!$M$12)))</f>
        <v>6.2059761281023675E-3</v>
      </c>
      <c r="N950" s="24" t="str">
        <f>VLOOKUP(A950,'Part 50 Counties'!$A$2:$B$34,2)</f>
        <v>No</v>
      </c>
      <c r="O950" s="25">
        <f>(IF(N950="No",0,(IF(D950="CO2",0,(VLOOKUP(F950,'Rule Reductions'!$C$2:$E$75,2,FALSE))))))</f>
        <v>0</v>
      </c>
      <c r="P950" s="25">
        <f>(IF(N950="No",0,(IF(D950="CO2",0,(VLOOKUP(F950,'Rule Reductions'!$C$2:$E$75,3,FALSE))))))</f>
        <v>0</v>
      </c>
      <c r="Q950" s="22">
        <f t="shared" si="84"/>
        <v>0</v>
      </c>
      <c r="R950" s="22">
        <f t="shared" si="85"/>
        <v>0</v>
      </c>
      <c r="S950" s="22">
        <f t="shared" si="86"/>
        <v>0</v>
      </c>
      <c r="T950" s="22">
        <f t="shared" si="87"/>
        <v>0</v>
      </c>
      <c r="U950" s="22">
        <f t="shared" si="88"/>
        <v>0</v>
      </c>
      <c r="V950" s="22">
        <f t="shared" si="89"/>
        <v>0</v>
      </c>
    </row>
    <row r="951" spans="1:22" x14ac:dyDescent="0.25">
      <c r="A951" s="1" t="s">
        <v>49</v>
      </c>
      <c r="B951" s="1" t="s">
        <v>45</v>
      </c>
      <c r="C951" s="1" t="s">
        <v>38</v>
      </c>
      <c r="D951" s="1" t="s">
        <v>24</v>
      </c>
      <c r="E951" s="3">
        <v>0</v>
      </c>
      <c r="F951" s="1" t="s">
        <v>38</v>
      </c>
      <c r="G951" s="1" t="s">
        <v>100</v>
      </c>
      <c r="H951" s="13">
        <f>IF(G951="Mix",'Growth Factors'!$N$7,(IF(G951="Oil",'Growth Factors'!$E$7,'Growth Factors'!$K$7)))</f>
        <v>0.12321919048916015</v>
      </c>
      <c r="I951" s="23">
        <f>IF(G951="Mix",'Growth Factors'!$O$7,(IF(G951="Oil",'Growth Factors'!$F$7,'Growth Factors'!$L$7)))</f>
        <v>0.28844315001838977</v>
      </c>
      <c r="J951" s="23">
        <f>IF(G951="Mix",'Growth Factors'!$P$7,(IF(G951="Oil",'Growth Factors'!$G$7,'Growth Factors'!$M$7)))</f>
        <v>-5.5772089494429255E-4</v>
      </c>
      <c r="K951" s="23">
        <f>IF(G951="Mix",'Growth Factors'!$N$12,(IF(G951="Oil",'Growth Factors'!$E$12,'Growth Factors'!$K$12)))</f>
        <v>0.15067268446583987</v>
      </c>
      <c r="L951" s="23">
        <f>IF(G951="Mix",'Growth Factors'!$O$12,(IF(G951="Oil",'Growth Factors'!$F$12,'Growth Factors'!$L$12)))</f>
        <v>0.41821082914081459</v>
      </c>
      <c r="M951" s="23">
        <f>IF(G951="Mix",'Growth Factors'!$P$12,(IF(G951="Oil",'Growth Factors'!$G$12,'Growth Factors'!$M$12)))</f>
        <v>6.2059761281023675E-3</v>
      </c>
      <c r="N951" s="24" t="str">
        <f>VLOOKUP(A951,'Part 50 Counties'!$A$2:$B$34,2)</f>
        <v>No</v>
      </c>
      <c r="O951" s="25">
        <f>(IF(N951="No",0,(IF(D951="CO2",0,(VLOOKUP(F951,'Rule Reductions'!$C$2:$E$75,2,FALSE))))))</f>
        <v>0</v>
      </c>
      <c r="P951" s="25">
        <f>(IF(N951="No",0,(IF(D951="CO2",0,(VLOOKUP(F951,'Rule Reductions'!$C$2:$E$75,3,FALSE))))))</f>
        <v>0</v>
      </c>
      <c r="Q951" s="22">
        <f t="shared" si="84"/>
        <v>0</v>
      </c>
      <c r="R951" s="22">
        <f t="shared" si="85"/>
        <v>0</v>
      </c>
      <c r="S951" s="22">
        <f t="shared" si="86"/>
        <v>0</v>
      </c>
      <c r="T951" s="22">
        <f t="shared" si="87"/>
        <v>0</v>
      </c>
      <c r="U951" s="22">
        <f t="shared" si="88"/>
        <v>0</v>
      </c>
      <c r="V951" s="22">
        <f t="shared" si="89"/>
        <v>0</v>
      </c>
    </row>
    <row r="952" spans="1:22" x14ac:dyDescent="0.25">
      <c r="A952" s="1" t="s">
        <v>39</v>
      </c>
      <c r="B952" s="1" t="s">
        <v>16</v>
      </c>
      <c r="C952" s="1" t="s">
        <v>5</v>
      </c>
      <c r="D952" s="1" t="s">
        <v>23</v>
      </c>
      <c r="E952" s="2">
        <v>272</v>
      </c>
      <c r="F952" s="1" t="s">
        <v>5</v>
      </c>
      <c r="G952" s="1" t="s">
        <v>101</v>
      </c>
      <c r="H952" s="13">
        <f>IF(G952="Mix",'Growth Factors'!$N$7,(IF(G952="Oil",'Growth Factors'!$E$7,'Growth Factors'!$K$7)))</f>
        <v>8.9570562775409979E-2</v>
      </c>
      <c r="I952" s="23">
        <f>IF(G952="Mix",'Growth Factors'!$O$7,(IF(G952="Oil",'Growth Factors'!$F$7,'Growth Factors'!$L$7)))</f>
        <v>0.14741463403243865</v>
      </c>
      <c r="J952" s="23">
        <f>IF(G952="Mix",'Growth Factors'!$P$7,(IF(G952="Oil",'Growth Factors'!$G$7,'Growth Factors'!$M$7)))</f>
        <v>-9.7846340250338504E-3</v>
      </c>
      <c r="K952" s="23">
        <f>IF(G952="Mix",'Growth Factors'!$N$12,(IF(G952="Oil",'Growth Factors'!$E$12,'Growth Factors'!$K$12)))</f>
        <v>0.12354040091572198</v>
      </c>
      <c r="L952" s="23">
        <f>IF(G952="Mix",'Growth Factors'!$O$12,(IF(G952="Oil",'Growth Factors'!$F$12,'Growth Factors'!$L$12)))</f>
        <v>0.23183776999580308</v>
      </c>
      <c r="M952" s="23">
        <f>IF(G952="Mix",'Growth Factors'!$P$12,(IF(G952="Oil",'Growth Factors'!$G$12,'Growth Factors'!$M$12)))</f>
        <v>2.7241294693957304E-2</v>
      </c>
      <c r="N952" s="24" t="str">
        <f>VLOOKUP(A952,'Part 50 Counties'!$A$2:$B$34,2)</f>
        <v>Yes</v>
      </c>
      <c r="O952" s="25">
        <f>(IF(N952="No",0,(IF(D952="CO2",0,(VLOOKUP(F952,'Rule Reductions'!$C$2:$E$75,2,FALSE))))))</f>
        <v>0.5129999999999999</v>
      </c>
      <c r="P952" s="25">
        <f>(IF(N952="No",0,(IF(D952="CO2",0,(VLOOKUP(F952,'Rule Reductions'!$C$2:$E$75,3,FALSE))))))</f>
        <v>0.5129999999999999</v>
      </c>
      <c r="Q952" s="22">
        <f t="shared" si="84"/>
        <v>144.32887502748193</v>
      </c>
      <c r="R952" s="22">
        <f t="shared" si="85"/>
        <v>151.991132082473</v>
      </c>
      <c r="S952" s="22">
        <f t="shared" si="86"/>
        <v>131.16788823850794</v>
      </c>
      <c r="T952" s="22">
        <f t="shared" si="87"/>
        <v>148.82865566690023</v>
      </c>
      <c r="U952" s="22">
        <f t="shared" si="88"/>
        <v>163.17415836472409</v>
      </c>
      <c r="V952" s="22">
        <f t="shared" si="89"/>
        <v>136.07249086034039</v>
      </c>
    </row>
    <row r="953" spans="1:22" x14ac:dyDescent="0.25">
      <c r="A953" s="1" t="s">
        <v>39</v>
      </c>
      <c r="B953" s="1" t="s">
        <v>16</v>
      </c>
      <c r="C953" s="1" t="s">
        <v>5</v>
      </c>
      <c r="D953" s="1" t="s">
        <v>24</v>
      </c>
      <c r="E953" s="6">
        <v>5.78005133531033</v>
      </c>
      <c r="F953" s="1" t="s">
        <v>5</v>
      </c>
      <c r="G953" s="1" t="s">
        <v>101</v>
      </c>
      <c r="H953" s="13">
        <f>IF(G953="Mix",'Growth Factors'!$N$7,(IF(G953="Oil",'Growth Factors'!$E$7,'Growth Factors'!$K$7)))</f>
        <v>8.9570562775409979E-2</v>
      </c>
      <c r="I953" s="23">
        <f>IF(G953="Mix",'Growth Factors'!$O$7,(IF(G953="Oil",'Growth Factors'!$F$7,'Growth Factors'!$L$7)))</f>
        <v>0.14741463403243865</v>
      </c>
      <c r="J953" s="23">
        <f>IF(G953="Mix",'Growth Factors'!$P$7,(IF(G953="Oil",'Growth Factors'!$G$7,'Growth Factors'!$M$7)))</f>
        <v>-9.7846340250338504E-3</v>
      </c>
      <c r="K953" s="23">
        <f>IF(G953="Mix",'Growth Factors'!$N$12,(IF(G953="Oil",'Growth Factors'!$E$12,'Growth Factors'!$K$12)))</f>
        <v>0.12354040091572198</v>
      </c>
      <c r="L953" s="23">
        <f>IF(G953="Mix",'Growth Factors'!$O$12,(IF(G953="Oil",'Growth Factors'!$F$12,'Growth Factors'!$L$12)))</f>
        <v>0.23183776999580308</v>
      </c>
      <c r="M953" s="23">
        <f>IF(G953="Mix",'Growth Factors'!$P$12,(IF(G953="Oil",'Growth Factors'!$G$12,'Growth Factors'!$M$12)))</f>
        <v>2.7241294693957304E-2</v>
      </c>
      <c r="N953" s="24" t="str">
        <f>VLOOKUP(A953,'Part 50 Counties'!$A$2:$B$34,2)</f>
        <v>Yes</v>
      </c>
      <c r="O953" s="25">
        <f>(IF(N953="No",0,(IF(D953="CO2",0,(VLOOKUP(F953,'Rule Reductions'!$C$2:$E$75,2,FALSE))))))</f>
        <v>0</v>
      </c>
      <c r="P953" s="25">
        <f>(IF(N953="No",0,(IF(D953="CO2",0,(VLOOKUP(F953,'Rule Reductions'!$C$2:$E$75,3,FALSE))))))</f>
        <v>0</v>
      </c>
      <c r="Q953" s="22">
        <f t="shared" si="84"/>
        <v>6.2977737862848358</v>
      </c>
      <c r="R953" s="22">
        <f t="shared" si="85"/>
        <v>6.6321154875938113</v>
      </c>
      <c r="S953" s="22">
        <f t="shared" si="86"/>
        <v>5.7234956483484103</v>
      </c>
      <c r="T953" s="22">
        <f t="shared" si="87"/>
        <v>6.494121194588022</v>
      </c>
      <c r="U953" s="22">
        <f t="shared" si="88"/>
        <v>7.1200855473499418</v>
      </c>
      <c r="V953" s="22">
        <f t="shared" si="89"/>
        <v>5.9375074170817204</v>
      </c>
    </row>
    <row r="954" spans="1:22" x14ac:dyDescent="0.25">
      <c r="A954" s="1" t="s">
        <v>39</v>
      </c>
      <c r="B954" s="1" t="s">
        <v>34</v>
      </c>
      <c r="C954" s="1" t="s">
        <v>5</v>
      </c>
      <c r="D954" s="1" t="s">
        <v>23</v>
      </c>
      <c r="E954" s="2">
        <v>89</v>
      </c>
      <c r="F954" s="1" t="s">
        <v>5</v>
      </c>
      <c r="G954" s="1" t="s">
        <v>101</v>
      </c>
      <c r="H954" s="13">
        <f>IF(G954="Mix",'Growth Factors'!$N$7,(IF(G954="Oil",'Growth Factors'!$E$7,'Growth Factors'!$K$7)))</f>
        <v>8.9570562775409979E-2</v>
      </c>
      <c r="I954" s="23">
        <f>IF(G954="Mix",'Growth Factors'!$O$7,(IF(G954="Oil",'Growth Factors'!$F$7,'Growth Factors'!$L$7)))</f>
        <v>0.14741463403243865</v>
      </c>
      <c r="J954" s="23">
        <f>IF(G954="Mix",'Growth Factors'!$P$7,(IF(G954="Oil",'Growth Factors'!$G$7,'Growth Factors'!$M$7)))</f>
        <v>-9.7846340250338504E-3</v>
      </c>
      <c r="K954" s="23">
        <f>IF(G954="Mix",'Growth Factors'!$N$12,(IF(G954="Oil",'Growth Factors'!$E$12,'Growth Factors'!$K$12)))</f>
        <v>0.12354040091572198</v>
      </c>
      <c r="L954" s="23">
        <f>IF(G954="Mix",'Growth Factors'!$O$12,(IF(G954="Oil",'Growth Factors'!$F$12,'Growth Factors'!$L$12)))</f>
        <v>0.23183776999580308</v>
      </c>
      <c r="M954" s="23">
        <f>IF(G954="Mix",'Growth Factors'!$P$12,(IF(G954="Oil",'Growth Factors'!$G$12,'Growth Factors'!$M$12)))</f>
        <v>2.7241294693957304E-2</v>
      </c>
      <c r="N954" s="24" t="str">
        <f>VLOOKUP(A954,'Part 50 Counties'!$A$2:$B$34,2)</f>
        <v>Yes</v>
      </c>
      <c r="O954" s="25">
        <f>(IF(N954="No",0,(IF(D954="CO2",0,(VLOOKUP(F954,'Rule Reductions'!$C$2:$E$75,2,FALSE))))))</f>
        <v>0.5129999999999999</v>
      </c>
      <c r="P954" s="25">
        <f>(IF(N954="No",0,(IF(D954="CO2",0,(VLOOKUP(F954,'Rule Reductions'!$C$2:$E$75,3,FALSE))))))</f>
        <v>0.5129999999999999</v>
      </c>
      <c r="Q954" s="22">
        <f t="shared" si="84"/>
        <v>47.225256902374603</v>
      </c>
      <c r="R954" s="22">
        <f t="shared" si="85"/>
        <v>49.732392482868001</v>
      </c>
      <c r="S954" s="22">
        <f t="shared" si="86"/>
        <v>42.918904607452966</v>
      </c>
      <c r="T954" s="22">
        <f t="shared" si="87"/>
        <v>48.697611596890148</v>
      </c>
      <c r="U954" s="22">
        <f t="shared" si="88"/>
        <v>53.39154446492811</v>
      </c>
      <c r="V954" s="22">
        <f t="shared" si="89"/>
        <v>44.523719435920199</v>
      </c>
    </row>
    <row r="955" spans="1:22" x14ac:dyDescent="0.25">
      <c r="A955" s="1" t="s">
        <v>39</v>
      </c>
      <c r="B955" s="1" t="s">
        <v>34</v>
      </c>
      <c r="C955" s="1" t="s">
        <v>5</v>
      </c>
      <c r="D955" s="1" t="s">
        <v>24</v>
      </c>
      <c r="E955" s="6">
        <v>5</v>
      </c>
      <c r="F955" s="1" t="s">
        <v>5</v>
      </c>
      <c r="G955" s="1" t="s">
        <v>101</v>
      </c>
      <c r="H955" s="13">
        <f>IF(G955="Mix",'Growth Factors'!$N$7,(IF(G955="Oil",'Growth Factors'!$E$7,'Growth Factors'!$K$7)))</f>
        <v>8.9570562775409979E-2</v>
      </c>
      <c r="I955" s="23">
        <f>IF(G955="Mix",'Growth Factors'!$O$7,(IF(G955="Oil",'Growth Factors'!$F$7,'Growth Factors'!$L$7)))</f>
        <v>0.14741463403243865</v>
      </c>
      <c r="J955" s="23">
        <f>IF(G955="Mix",'Growth Factors'!$P$7,(IF(G955="Oil",'Growth Factors'!$G$7,'Growth Factors'!$M$7)))</f>
        <v>-9.7846340250338504E-3</v>
      </c>
      <c r="K955" s="23">
        <f>IF(G955="Mix",'Growth Factors'!$N$12,(IF(G955="Oil",'Growth Factors'!$E$12,'Growth Factors'!$K$12)))</f>
        <v>0.12354040091572198</v>
      </c>
      <c r="L955" s="23">
        <f>IF(G955="Mix",'Growth Factors'!$O$12,(IF(G955="Oil",'Growth Factors'!$F$12,'Growth Factors'!$L$12)))</f>
        <v>0.23183776999580308</v>
      </c>
      <c r="M955" s="23">
        <f>IF(G955="Mix",'Growth Factors'!$P$12,(IF(G955="Oil",'Growth Factors'!$G$12,'Growth Factors'!$M$12)))</f>
        <v>2.7241294693957304E-2</v>
      </c>
      <c r="N955" s="24" t="str">
        <f>VLOOKUP(A955,'Part 50 Counties'!$A$2:$B$34,2)</f>
        <v>Yes</v>
      </c>
      <c r="O955" s="25">
        <f>(IF(N955="No",0,(IF(D955="CO2",0,(VLOOKUP(F955,'Rule Reductions'!$C$2:$E$75,2,FALSE))))))</f>
        <v>0</v>
      </c>
      <c r="P955" s="25">
        <f>(IF(N955="No",0,(IF(D955="CO2",0,(VLOOKUP(F955,'Rule Reductions'!$C$2:$E$75,3,FALSE))))))</f>
        <v>0</v>
      </c>
      <c r="Q955" s="22">
        <f t="shared" si="84"/>
        <v>5.4478528138770503</v>
      </c>
      <c r="R955" s="22">
        <f t="shared" si="85"/>
        <v>5.7370731701621933</v>
      </c>
      <c r="S955" s="22">
        <f t="shared" si="86"/>
        <v>4.9510768298748307</v>
      </c>
      <c r="T955" s="22">
        <f t="shared" si="87"/>
        <v>5.6177020045786099</v>
      </c>
      <c r="U955" s="22">
        <f t="shared" si="88"/>
        <v>6.1591888499790155</v>
      </c>
      <c r="V955" s="22">
        <f t="shared" si="89"/>
        <v>5.1362064734697865</v>
      </c>
    </row>
    <row r="956" spans="1:22" x14ac:dyDescent="0.25">
      <c r="A956" s="1" t="s">
        <v>39</v>
      </c>
      <c r="B956" s="1" t="s">
        <v>45</v>
      </c>
      <c r="C956" s="1" t="s">
        <v>5</v>
      </c>
      <c r="D956" s="1" t="s">
        <v>23</v>
      </c>
      <c r="E956" s="2">
        <v>39.354230093962997</v>
      </c>
      <c r="F956" s="1" t="s">
        <v>5</v>
      </c>
      <c r="G956" s="1" t="s">
        <v>101</v>
      </c>
      <c r="H956" s="13">
        <f>IF(G956="Mix",'Growth Factors'!$N$7,(IF(G956="Oil",'Growth Factors'!$E$7,'Growth Factors'!$K$7)))</f>
        <v>8.9570562775409979E-2</v>
      </c>
      <c r="I956" s="23">
        <f>IF(G956="Mix",'Growth Factors'!$O$7,(IF(G956="Oil",'Growth Factors'!$F$7,'Growth Factors'!$L$7)))</f>
        <v>0.14741463403243865</v>
      </c>
      <c r="J956" s="23">
        <f>IF(G956="Mix",'Growth Factors'!$P$7,(IF(G956="Oil",'Growth Factors'!$G$7,'Growth Factors'!$M$7)))</f>
        <v>-9.7846340250338504E-3</v>
      </c>
      <c r="K956" s="23">
        <f>IF(G956="Mix",'Growth Factors'!$N$12,(IF(G956="Oil",'Growth Factors'!$E$12,'Growth Factors'!$K$12)))</f>
        <v>0.12354040091572198</v>
      </c>
      <c r="L956" s="23">
        <f>IF(G956="Mix",'Growth Factors'!$O$12,(IF(G956="Oil",'Growth Factors'!$F$12,'Growth Factors'!$L$12)))</f>
        <v>0.23183776999580308</v>
      </c>
      <c r="M956" s="23">
        <f>IF(G956="Mix",'Growth Factors'!$P$12,(IF(G956="Oil",'Growth Factors'!$G$12,'Growth Factors'!$M$12)))</f>
        <v>2.7241294693957304E-2</v>
      </c>
      <c r="N956" s="24" t="str">
        <f>VLOOKUP(A956,'Part 50 Counties'!$A$2:$B$34,2)</f>
        <v>Yes</v>
      </c>
      <c r="O956" s="25">
        <f>(IF(N956="No",0,(IF(D956="CO2",0,(VLOOKUP(F956,'Rule Reductions'!$C$2:$E$75,2,FALSE))))))</f>
        <v>0.5129999999999999</v>
      </c>
      <c r="P956" s="25">
        <f>(IF(N956="No",0,(IF(D956="CO2",0,(VLOOKUP(F956,'Rule Reductions'!$C$2:$E$75,3,FALSE))))))</f>
        <v>0.5129999999999999</v>
      </c>
      <c r="Q956" s="22">
        <f t="shared" si="84"/>
        <v>20.882175577332184</v>
      </c>
      <c r="R956" s="22">
        <f t="shared" si="85"/>
        <v>21.990786706674868</v>
      </c>
      <c r="S956" s="22">
        <f t="shared" si="86"/>
        <v>18.977982553961265</v>
      </c>
      <c r="T956" s="22">
        <f t="shared" si="87"/>
        <v>21.533224851802874</v>
      </c>
      <c r="U956" s="22">
        <f t="shared" si="88"/>
        <v>23.608799167919521</v>
      </c>
      <c r="V956" s="22">
        <f t="shared" si="89"/>
        <v>19.687603363148941</v>
      </c>
    </row>
    <row r="957" spans="1:22" x14ac:dyDescent="0.25">
      <c r="A957" s="1" t="s">
        <v>39</v>
      </c>
      <c r="B957" s="1" t="s">
        <v>45</v>
      </c>
      <c r="C957" s="1" t="s">
        <v>5</v>
      </c>
      <c r="D957" s="1" t="s">
        <v>24</v>
      </c>
      <c r="E957" s="6">
        <v>5.8281404994940802</v>
      </c>
      <c r="F957" s="1" t="s">
        <v>5</v>
      </c>
      <c r="G957" s="1" t="s">
        <v>101</v>
      </c>
      <c r="H957" s="13">
        <f>IF(G957="Mix",'Growth Factors'!$N$7,(IF(G957="Oil",'Growth Factors'!$E$7,'Growth Factors'!$K$7)))</f>
        <v>8.9570562775409979E-2</v>
      </c>
      <c r="I957" s="23">
        <f>IF(G957="Mix",'Growth Factors'!$O$7,(IF(G957="Oil",'Growth Factors'!$F$7,'Growth Factors'!$L$7)))</f>
        <v>0.14741463403243865</v>
      </c>
      <c r="J957" s="23">
        <f>IF(G957="Mix",'Growth Factors'!$P$7,(IF(G957="Oil",'Growth Factors'!$G$7,'Growth Factors'!$M$7)))</f>
        <v>-9.7846340250338504E-3</v>
      </c>
      <c r="K957" s="23">
        <f>IF(G957="Mix",'Growth Factors'!$N$12,(IF(G957="Oil",'Growth Factors'!$E$12,'Growth Factors'!$K$12)))</f>
        <v>0.12354040091572198</v>
      </c>
      <c r="L957" s="23">
        <f>IF(G957="Mix",'Growth Factors'!$O$12,(IF(G957="Oil",'Growth Factors'!$F$12,'Growth Factors'!$L$12)))</f>
        <v>0.23183776999580308</v>
      </c>
      <c r="M957" s="23">
        <f>IF(G957="Mix",'Growth Factors'!$P$12,(IF(G957="Oil",'Growth Factors'!$G$12,'Growth Factors'!$M$12)))</f>
        <v>2.7241294693957304E-2</v>
      </c>
      <c r="N957" s="24" t="str">
        <f>VLOOKUP(A957,'Part 50 Counties'!$A$2:$B$34,2)</f>
        <v>Yes</v>
      </c>
      <c r="O957" s="25">
        <f>(IF(N957="No",0,(IF(D957="CO2",0,(VLOOKUP(F957,'Rule Reductions'!$C$2:$E$75,2,FALSE))))))</f>
        <v>0</v>
      </c>
      <c r="P957" s="25">
        <f>(IF(N957="No",0,(IF(D957="CO2",0,(VLOOKUP(F957,'Rule Reductions'!$C$2:$E$75,3,FALSE))))))</f>
        <v>0</v>
      </c>
      <c r="Q957" s="22">
        <f t="shared" si="84"/>
        <v>6.3501703239679239</v>
      </c>
      <c r="R957" s="22">
        <f t="shared" si="85"/>
        <v>6.6872936983166342</v>
      </c>
      <c r="S957" s="22">
        <f t="shared" si="86"/>
        <v>5.771114277660053</v>
      </c>
      <c r="T957" s="22">
        <f t="shared" si="87"/>
        <v>6.5481513133947349</v>
      </c>
      <c r="U957" s="22">
        <f t="shared" si="88"/>
        <v>7.1793235961190138</v>
      </c>
      <c r="V957" s="22">
        <f t="shared" si="89"/>
        <v>5.9869065923585856</v>
      </c>
    </row>
    <row r="958" spans="1:22" x14ac:dyDescent="0.25">
      <c r="A958" s="1" t="s">
        <v>39</v>
      </c>
      <c r="B958" s="1" t="s">
        <v>35</v>
      </c>
      <c r="C958" s="1" t="s">
        <v>5</v>
      </c>
      <c r="D958" s="1" t="s">
        <v>23</v>
      </c>
      <c r="E958" s="2">
        <v>98.566662899999997</v>
      </c>
      <c r="F958" s="1" t="s">
        <v>5</v>
      </c>
      <c r="G958" s="1" t="s">
        <v>101</v>
      </c>
      <c r="H958" s="13">
        <f>IF(G958="Mix",'Growth Factors'!$N$7,(IF(G958="Oil",'Growth Factors'!$E$7,'Growth Factors'!$K$7)))</f>
        <v>8.9570562775409979E-2</v>
      </c>
      <c r="I958" s="23">
        <f>IF(G958="Mix",'Growth Factors'!$O$7,(IF(G958="Oil",'Growth Factors'!$F$7,'Growth Factors'!$L$7)))</f>
        <v>0.14741463403243865</v>
      </c>
      <c r="J958" s="23">
        <f>IF(G958="Mix",'Growth Factors'!$P$7,(IF(G958="Oil",'Growth Factors'!$G$7,'Growth Factors'!$M$7)))</f>
        <v>-9.7846340250338504E-3</v>
      </c>
      <c r="K958" s="23">
        <f>IF(G958="Mix",'Growth Factors'!$N$12,(IF(G958="Oil",'Growth Factors'!$E$12,'Growth Factors'!$K$12)))</f>
        <v>0.12354040091572198</v>
      </c>
      <c r="L958" s="23">
        <f>IF(G958="Mix",'Growth Factors'!$O$12,(IF(G958="Oil",'Growth Factors'!$F$12,'Growth Factors'!$L$12)))</f>
        <v>0.23183776999580308</v>
      </c>
      <c r="M958" s="23">
        <f>IF(G958="Mix",'Growth Factors'!$P$12,(IF(G958="Oil",'Growth Factors'!$G$12,'Growth Factors'!$M$12)))</f>
        <v>2.7241294693957304E-2</v>
      </c>
      <c r="N958" s="24" t="str">
        <f>VLOOKUP(A958,'Part 50 Counties'!$A$2:$B$34,2)</f>
        <v>Yes</v>
      </c>
      <c r="O958" s="25">
        <f>(IF(N958="No",0,(IF(D958="CO2",0,(VLOOKUP(F958,'Rule Reductions'!$C$2:$E$75,2,FALSE))))))</f>
        <v>0.5129999999999999</v>
      </c>
      <c r="P958" s="25">
        <f>(IF(N958="No",0,(IF(D958="CO2",0,(VLOOKUP(F958,'Rule Reductions'!$C$2:$E$75,3,FALSE))))))</f>
        <v>0.5129999999999999</v>
      </c>
      <c r="Q958" s="22">
        <f t="shared" si="84"/>
        <v>52.301527836654557</v>
      </c>
      <c r="R958" s="22">
        <f t="shared" si="85"/>
        <v>55.078156910891508</v>
      </c>
      <c r="S958" s="22">
        <f t="shared" si="86"/>
        <v>47.532283173933408</v>
      </c>
      <c r="T958" s="22">
        <f t="shared" si="87"/>
        <v>53.932146812424733</v>
      </c>
      <c r="U958" s="22">
        <f t="shared" si="88"/>
        <v>59.130633314437411</v>
      </c>
      <c r="V958" s="22">
        <f t="shared" si="89"/>
        <v>49.309600502185667</v>
      </c>
    </row>
    <row r="959" spans="1:22" x14ac:dyDescent="0.25">
      <c r="A959" s="1" t="s">
        <v>39</v>
      </c>
      <c r="B959" s="1" t="s">
        <v>35</v>
      </c>
      <c r="C959" s="1" t="s">
        <v>5</v>
      </c>
      <c r="D959" s="1" t="s">
        <v>24</v>
      </c>
      <c r="E959" s="6">
        <v>1.9</v>
      </c>
      <c r="F959" s="1" t="s">
        <v>5</v>
      </c>
      <c r="G959" s="1" t="s">
        <v>101</v>
      </c>
      <c r="H959" s="13">
        <f>IF(G959="Mix",'Growth Factors'!$N$7,(IF(G959="Oil",'Growth Factors'!$E$7,'Growth Factors'!$K$7)))</f>
        <v>8.9570562775409979E-2</v>
      </c>
      <c r="I959" s="23">
        <f>IF(G959="Mix",'Growth Factors'!$O$7,(IF(G959="Oil",'Growth Factors'!$F$7,'Growth Factors'!$L$7)))</f>
        <v>0.14741463403243865</v>
      </c>
      <c r="J959" s="23">
        <f>IF(G959="Mix",'Growth Factors'!$P$7,(IF(G959="Oil",'Growth Factors'!$G$7,'Growth Factors'!$M$7)))</f>
        <v>-9.7846340250338504E-3</v>
      </c>
      <c r="K959" s="23">
        <f>IF(G959="Mix",'Growth Factors'!$N$12,(IF(G959="Oil",'Growth Factors'!$E$12,'Growth Factors'!$K$12)))</f>
        <v>0.12354040091572198</v>
      </c>
      <c r="L959" s="23">
        <f>IF(G959="Mix",'Growth Factors'!$O$12,(IF(G959="Oil",'Growth Factors'!$F$12,'Growth Factors'!$L$12)))</f>
        <v>0.23183776999580308</v>
      </c>
      <c r="M959" s="23">
        <f>IF(G959="Mix",'Growth Factors'!$P$12,(IF(G959="Oil",'Growth Factors'!$G$12,'Growth Factors'!$M$12)))</f>
        <v>2.7241294693957304E-2</v>
      </c>
      <c r="N959" s="24" t="str">
        <f>VLOOKUP(A959,'Part 50 Counties'!$A$2:$B$34,2)</f>
        <v>Yes</v>
      </c>
      <c r="O959" s="25">
        <f>(IF(N959="No",0,(IF(D959="CO2",0,(VLOOKUP(F959,'Rule Reductions'!$C$2:$E$75,2,FALSE))))))</f>
        <v>0</v>
      </c>
      <c r="P959" s="25">
        <f>(IF(N959="No",0,(IF(D959="CO2",0,(VLOOKUP(F959,'Rule Reductions'!$C$2:$E$75,3,FALSE))))))</f>
        <v>0</v>
      </c>
      <c r="Q959" s="22">
        <f t="shared" si="84"/>
        <v>2.0701840692732789</v>
      </c>
      <c r="R959" s="22">
        <f t="shared" si="85"/>
        <v>2.1800878046616337</v>
      </c>
      <c r="S959" s="22">
        <f t="shared" si="86"/>
        <v>1.8814091953524357</v>
      </c>
      <c r="T959" s="22">
        <f t="shared" si="87"/>
        <v>2.1347267617398717</v>
      </c>
      <c r="U959" s="22">
        <f t="shared" si="88"/>
        <v>2.3404917629920261</v>
      </c>
      <c r="V959" s="22">
        <f t="shared" si="89"/>
        <v>1.9517584599185187</v>
      </c>
    </row>
    <row r="960" spans="1:22" x14ac:dyDescent="0.25">
      <c r="A960" s="1" t="s">
        <v>46</v>
      </c>
      <c r="B960" s="1" t="s">
        <v>16</v>
      </c>
      <c r="C960" s="1" t="s">
        <v>5</v>
      </c>
      <c r="D960" s="1" t="s">
        <v>23</v>
      </c>
      <c r="E960" s="2">
        <v>34.233962264150897</v>
      </c>
      <c r="F960" s="1" t="s">
        <v>5</v>
      </c>
      <c r="G960" s="1" t="s">
        <v>101</v>
      </c>
      <c r="H960" s="13">
        <f>IF(G960="Mix",'Growth Factors'!$N$7,(IF(G960="Oil",'Growth Factors'!$E$7,'Growth Factors'!$K$7)))</f>
        <v>8.9570562775409979E-2</v>
      </c>
      <c r="I960" s="23">
        <f>IF(G960="Mix",'Growth Factors'!$O$7,(IF(G960="Oil",'Growth Factors'!$F$7,'Growth Factors'!$L$7)))</f>
        <v>0.14741463403243865</v>
      </c>
      <c r="J960" s="23">
        <f>IF(G960="Mix",'Growth Factors'!$P$7,(IF(G960="Oil",'Growth Factors'!$G$7,'Growth Factors'!$M$7)))</f>
        <v>-9.7846340250338504E-3</v>
      </c>
      <c r="K960" s="23">
        <f>IF(G960="Mix",'Growth Factors'!$N$12,(IF(G960="Oil",'Growth Factors'!$E$12,'Growth Factors'!$K$12)))</f>
        <v>0.12354040091572198</v>
      </c>
      <c r="L960" s="23">
        <f>IF(G960="Mix",'Growth Factors'!$O$12,(IF(G960="Oil",'Growth Factors'!$F$12,'Growth Factors'!$L$12)))</f>
        <v>0.23183776999580308</v>
      </c>
      <c r="M960" s="23">
        <f>IF(G960="Mix",'Growth Factors'!$P$12,(IF(G960="Oil",'Growth Factors'!$G$12,'Growth Factors'!$M$12)))</f>
        <v>2.7241294693957304E-2</v>
      </c>
      <c r="N960" s="24" t="str">
        <f>VLOOKUP(A960,'Part 50 Counties'!$A$2:$B$34,2)</f>
        <v>No</v>
      </c>
      <c r="O960" s="25">
        <f>(IF(N960="No",0,(IF(D960="CO2",0,(VLOOKUP(F960,'Rule Reductions'!$C$2:$E$75,2,FALSE))))))</f>
        <v>0</v>
      </c>
      <c r="P960" s="25">
        <f>(IF(N960="No",0,(IF(D960="CO2",0,(VLOOKUP(F960,'Rule Reductions'!$C$2:$E$75,3,FALSE))))))</f>
        <v>0</v>
      </c>
      <c r="Q960" s="22">
        <f t="shared" si="84"/>
        <v>37.300317530183044</v>
      </c>
      <c r="R960" s="22">
        <f t="shared" si="85"/>
        <v>39.280549282801019</v>
      </c>
      <c r="S960" s="22">
        <f t="shared" si="86"/>
        <v>33.898995472169361</v>
      </c>
      <c r="T960" s="22">
        <f t="shared" si="87"/>
        <v>38.463239687197792</v>
      </c>
      <c r="U960" s="22">
        <f t="shared" si="88"/>
        <v>42.170687733592118</v>
      </c>
      <c r="V960" s="22">
        <f t="shared" si="89"/>
        <v>35.166539718730448</v>
      </c>
    </row>
    <row r="961" spans="1:22" x14ac:dyDescent="0.25">
      <c r="A961" s="1" t="s">
        <v>46</v>
      </c>
      <c r="B961" s="1" t="s">
        <v>16</v>
      </c>
      <c r="C961" s="1" t="s">
        <v>5</v>
      </c>
      <c r="D961" s="1" t="s">
        <v>24</v>
      </c>
      <c r="E961" s="6">
        <v>1.1691551401781499</v>
      </c>
      <c r="F961" s="1" t="s">
        <v>5</v>
      </c>
      <c r="G961" s="1" t="s">
        <v>101</v>
      </c>
      <c r="H961" s="13">
        <f>IF(G961="Mix",'Growth Factors'!$N$7,(IF(G961="Oil",'Growth Factors'!$E$7,'Growth Factors'!$K$7)))</f>
        <v>8.9570562775409979E-2</v>
      </c>
      <c r="I961" s="23">
        <f>IF(G961="Mix",'Growth Factors'!$O$7,(IF(G961="Oil",'Growth Factors'!$F$7,'Growth Factors'!$L$7)))</f>
        <v>0.14741463403243865</v>
      </c>
      <c r="J961" s="23">
        <f>IF(G961="Mix",'Growth Factors'!$P$7,(IF(G961="Oil",'Growth Factors'!$G$7,'Growth Factors'!$M$7)))</f>
        <v>-9.7846340250338504E-3</v>
      </c>
      <c r="K961" s="23">
        <f>IF(G961="Mix",'Growth Factors'!$N$12,(IF(G961="Oil",'Growth Factors'!$E$12,'Growth Factors'!$K$12)))</f>
        <v>0.12354040091572198</v>
      </c>
      <c r="L961" s="23">
        <f>IF(G961="Mix",'Growth Factors'!$O$12,(IF(G961="Oil",'Growth Factors'!$F$12,'Growth Factors'!$L$12)))</f>
        <v>0.23183776999580308</v>
      </c>
      <c r="M961" s="23">
        <f>IF(G961="Mix",'Growth Factors'!$P$12,(IF(G961="Oil",'Growth Factors'!$G$12,'Growth Factors'!$M$12)))</f>
        <v>2.7241294693957304E-2</v>
      </c>
      <c r="N961" s="24" t="str">
        <f>VLOOKUP(A961,'Part 50 Counties'!$A$2:$B$34,2)</f>
        <v>No</v>
      </c>
      <c r="O961" s="25">
        <f>(IF(N961="No",0,(IF(D961="CO2",0,(VLOOKUP(F961,'Rule Reductions'!$C$2:$E$75,2,FALSE))))))</f>
        <v>0</v>
      </c>
      <c r="P961" s="25">
        <f>(IF(N961="No",0,(IF(D961="CO2",0,(VLOOKUP(F961,'Rule Reductions'!$C$2:$E$75,3,FALSE))))))</f>
        <v>0</v>
      </c>
      <c r="Q961" s="22">
        <f t="shared" si="84"/>
        <v>1.27387702405567</v>
      </c>
      <c r="R961" s="22">
        <f t="shared" si="85"/>
        <v>1.3415057172946565</v>
      </c>
      <c r="S961" s="22">
        <f t="shared" si="86"/>
        <v>1.1577153850130195</v>
      </c>
      <c r="T961" s="22">
        <f t="shared" si="87"/>
        <v>1.3135930349284357</v>
      </c>
      <c r="U961" s="22">
        <f t="shared" si="88"/>
        <v>1.4402094606561828</v>
      </c>
      <c r="V961" s="22">
        <f t="shared" si="89"/>
        <v>1.201004439894698</v>
      </c>
    </row>
    <row r="962" spans="1:22" x14ac:dyDescent="0.25">
      <c r="A962" s="1" t="s">
        <v>46</v>
      </c>
      <c r="B962" s="1" t="s">
        <v>45</v>
      </c>
      <c r="C962" s="1" t="s">
        <v>5</v>
      </c>
      <c r="D962" s="1" t="s">
        <v>23</v>
      </c>
      <c r="E962" s="2">
        <v>19.872</v>
      </c>
      <c r="F962" s="1" t="s">
        <v>5</v>
      </c>
      <c r="G962" s="1" t="s">
        <v>101</v>
      </c>
      <c r="H962" s="13">
        <f>IF(G962="Mix",'Growth Factors'!$N$7,(IF(G962="Oil",'Growth Factors'!$E$7,'Growth Factors'!$K$7)))</f>
        <v>8.9570562775409979E-2</v>
      </c>
      <c r="I962" s="23">
        <f>IF(G962="Mix",'Growth Factors'!$O$7,(IF(G962="Oil",'Growth Factors'!$F$7,'Growth Factors'!$L$7)))</f>
        <v>0.14741463403243865</v>
      </c>
      <c r="J962" s="23">
        <f>IF(G962="Mix",'Growth Factors'!$P$7,(IF(G962="Oil",'Growth Factors'!$G$7,'Growth Factors'!$M$7)))</f>
        <v>-9.7846340250338504E-3</v>
      </c>
      <c r="K962" s="23">
        <f>IF(G962="Mix",'Growth Factors'!$N$12,(IF(G962="Oil",'Growth Factors'!$E$12,'Growth Factors'!$K$12)))</f>
        <v>0.12354040091572198</v>
      </c>
      <c r="L962" s="23">
        <f>IF(G962="Mix",'Growth Factors'!$O$12,(IF(G962="Oil",'Growth Factors'!$F$12,'Growth Factors'!$L$12)))</f>
        <v>0.23183776999580308</v>
      </c>
      <c r="M962" s="23">
        <f>IF(G962="Mix",'Growth Factors'!$P$12,(IF(G962="Oil",'Growth Factors'!$G$12,'Growth Factors'!$M$12)))</f>
        <v>2.7241294693957304E-2</v>
      </c>
      <c r="N962" s="24" t="str">
        <f>VLOOKUP(A962,'Part 50 Counties'!$A$2:$B$34,2)</f>
        <v>No</v>
      </c>
      <c r="O962" s="25">
        <f>(IF(N962="No",0,(IF(D962="CO2",0,(VLOOKUP(F962,'Rule Reductions'!$C$2:$E$75,2,FALSE))))))</f>
        <v>0</v>
      </c>
      <c r="P962" s="25">
        <f>(IF(N962="No",0,(IF(D962="CO2",0,(VLOOKUP(F962,'Rule Reductions'!$C$2:$E$75,3,FALSE))))))</f>
        <v>0</v>
      </c>
      <c r="Q962" s="22">
        <f t="shared" si="84"/>
        <v>21.651946223472947</v>
      </c>
      <c r="R962" s="22">
        <f t="shared" si="85"/>
        <v>22.801423607492623</v>
      </c>
      <c r="S962" s="22">
        <f t="shared" si="86"/>
        <v>19.677559752654528</v>
      </c>
      <c r="T962" s="22">
        <f t="shared" si="87"/>
        <v>22.326994846997227</v>
      </c>
      <c r="U962" s="22">
        <f t="shared" si="88"/>
        <v>24.479080165356599</v>
      </c>
      <c r="V962" s="22">
        <f t="shared" si="89"/>
        <v>20.413339008158321</v>
      </c>
    </row>
    <row r="963" spans="1:22" x14ac:dyDescent="0.25">
      <c r="A963" s="1" t="s">
        <v>46</v>
      </c>
      <c r="B963" s="1" t="s">
        <v>45</v>
      </c>
      <c r="C963" s="1" t="s">
        <v>5</v>
      </c>
      <c r="D963" s="1" t="s">
        <v>24</v>
      </c>
      <c r="E963" s="6">
        <v>3.0636000000000001</v>
      </c>
      <c r="F963" s="1" t="s">
        <v>5</v>
      </c>
      <c r="G963" s="1" t="s">
        <v>101</v>
      </c>
      <c r="H963" s="13">
        <f>IF(G963="Mix",'Growth Factors'!$N$7,(IF(G963="Oil",'Growth Factors'!$E$7,'Growth Factors'!$K$7)))</f>
        <v>8.9570562775409979E-2</v>
      </c>
      <c r="I963" s="23">
        <f>IF(G963="Mix",'Growth Factors'!$O$7,(IF(G963="Oil",'Growth Factors'!$F$7,'Growth Factors'!$L$7)))</f>
        <v>0.14741463403243865</v>
      </c>
      <c r="J963" s="23">
        <f>IF(G963="Mix",'Growth Factors'!$P$7,(IF(G963="Oil",'Growth Factors'!$G$7,'Growth Factors'!$M$7)))</f>
        <v>-9.7846340250338504E-3</v>
      </c>
      <c r="K963" s="23">
        <f>IF(G963="Mix",'Growth Factors'!$N$12,(IF(G963="Oil",'Growth Factors'!$E$12,'Growth Factors'!$K$12)))</f>
        <v>0.12354040091572198</v>
      </c>
      <c r="L963" s="23">
        <f>IF(G963="Mix",'Growth Factors'!$O$12,(IF(G963="Oil",'Growth Factors'!$F$12,'Growth Factors'!$L$12)))</f>
        <v>0.23183776999580308</v>
      </c>
      <c r="M963" s="23">
        <f>IF(G963="Mix",'Growth Factors'!$P$12,(IF(G963="Oil",'Growth Factors'!$G$12,'Growth Factors'!$M$12)))</f>
        <v>2.7241294693957304E-2</v>
      </c>
      <c r="N963" s="24" t="str">
        <f>VLOOKUP(A963,'Part 50 Counties'!$A$2:$B$34,2)</f>
        <v>No</v>
      </c>
      <c r="O963" s="25">
        <f>(IF(N963="No",0,(IF(D963="CO2",0,(VLOOKUP(F963,'Rule Reductions'!$C$2:$E$75,2,FALSE))))))</f>
        <v>0</v>
      </c>
      <c r="P963" s="25">
        <f>(IF(N963="No",0,(IF(D963="CO2",0,(VLOOKUP(F963,'Rule Reductions'!$C$2:$E$75,3,FALSE))))))</f>
        <v>0</v>
      </c>
      <c r="Q963" s="22">
        <f t="shared" ref="Q963:Q1026" si="90">+$E963*(1+H963)*(1-$O963)</f>
        <v>3.3380083761187462</v>
      </c>
      <c r="R963" s="22">
        <f t="shared" ref="R963:R1026" si="91">+$E963*(1+I963)*(1-$O963)</f>
        <v>3.5152194728217792</v>
      </c>
      <c r="S963" s="22">
        <f t="shared" ref="S963:S1026" si="92">+$E963*(1+J963)*(1-$O963)</f>
        <v>3.0336237952009064</v>
      </c>
      <c r="T963" s="22">
        <f t="shared" ref="T963:T1026" si="93">+$E963*(1+K963)*(1-$P963)</f>
        <v>3.442078372245406</v>
      </c>
      <c r="U963" s="22">
        <f t="shared" ref="U963:U1026" si="94">+$E963*(1+L963)*(1-$P963)</f>
        <v>3.773858192159143</v>
      </c>
      <c r="V963" s="22">
        <f t="shared" ref="V963:V1026" si="95">+$E963*(1+M963)*(1-$P963)</f>
        <v>3.1470564304244077</v>
      </c>
    </row>
    <row r="964" spans="1:22" x14ac:dyDescent="0.25">
      <c r="A964" s="1" t="s">
        <v>68</v>
      </c>
      <c r="B964" s="1" t="s">
        <v>35</v>
      </c>
      <c r="C964" s="1" t="s">
        <v>5</v>
      </c>
      <c r="D964" s="1" t="s">
        <v>23</v>
      </c>
      <c r="E964" s="3">
        <v>0</v>
      </c>
      <c r="F964" s="1" t="s">
        <v>5</v>
      </c>
      <c r="G964" s="1" t="s">
        <v>101</v>
      </c>
      <c r="H964" s="13">
        <f>IF(G964="Mix",'Growth Factors'!$N$7,(IF(G964="Oil",'Growth Factors'!$E$7,'Growth Factors'!$K$7)))</f>
        <v>8.9570562775409979E-2</v>
      </c>
      <c r="I964" s="23">
        <f>IF(G964="Mix",'Growth Factors'!$O$7,(IF(G964="Oil",'Growth Factors'!$F$7,'Growth Factors'!$L$7)))</f>
        <v>0.14741463403243865</v>
      </c>
      <c r="J964" s="23">
        <f>IF(G964="Mix",'Growth Factors'!$P$7,(IF(G964="Oil",'Growth Factors'!$G$7,'Growth Factors'!$M$7)))</f>
        <v>-9.7846340250338504E-3</v>
      </c>
      <c r="K964" s="23">
        <f>IF(G964="Mix",'Growth Factors'!$N$12,(IF(G964="Oil",'Growth Factors'!$E$12,'Growth Factors'!$K$12)))</f>
        <v>0.12354040091572198</v>
      </c>
      <c r="L964" s="23">
        <f>IF(G964="Mix",'Growth Factors'!$O$12,(IF(G964="Oil",'Growth Factors'!$F$12,'Growth Factors'!$L$12)))</f>
        <v>0.23183776999580308</v>
      </c>
      <c r="M964" s="23">
        <f>IF(G964="Mix",'Growth Factors'!$P$12,(IF(G964="Oil",'Growth Factors'!$G$12,'Growth Factors'!$M$12)))</f>
        <v>2.7241294693957304E-2</v>
      </c>
      <c r="N964" s="24" t="str">
        <f>VLOOKUP(A964,'Part 50 Counties'!$A$2:$B$34,2)</f>
        <v>Yes</v>
      </c>
      <c r="O964" s="25">
        <f>(IF(N964="No",0,(IF(D964="CO2",0,(VLOOKUP(F964,'Rule Reductions'!$C$2:$E$75,2,FALSE))))))</f>
        <v>0.5129999999999999</v>
      </c>
      <c r="P964" s="25">
        <f>(IF(N964="No",0,(IF(D964="CO2",0,(VLOOKUP(F964,'Rule Reductions'!$C$2:$E$75,3,FALSE))))))</f>
        <v>0.5129999999999999</v>
      </c>
      <c r="Q964" s="22">
        <f t="shared" si="90"/>
        <v>0</v>
      </c>
      <c r="R964" s="22">
        <f t="shared" si="91"/>
        <v>0</v>
      </c>
      <c r="S964" s="22">
        <f t="shared" si="92"/>
        <v>0</v>
      </c>
      <c r="T964" s="22">
        <f t="shared" si="93"/>
        <v>0</v>
      </c>
      <c r="U964" s="22">
        <f t="shared" si="94"/>
        <v>0</v>
      </c>
      <c r="V964" s="22">
        <f t="shared" si="95"/>
        <v>0</v>
      </c>
    </row>
    <row r="965" spans="1:22" x14ac:dyDescent="0.25">
      <c r="A965" s="1" t="s">
        <v>68</v>
      </c>
      <c r="B965" s="1" t="s">
        <v>35</v>
      </c>
      <c r="C965" s="1" t="s">
        <v>5</v>
      </c>
      <c r="D965" s="1" t="s">
        <v>24</v>
      </c>
      <c r="E965" s="3">
        <v>0</v>
      </c>
      <c r="F965" s="1" t="s">
        <v>5</v>
      </c>
      <c r="G965" s="1" t="s">
        <v>101</v>
      </c>
      <c r="H965" s="13">
        <f>IF(G965="Mix",'Growth Factors'!$N$7,(IF(G965="Oil",'Growth Factors'!$E$7,'Growth Factors'!$K$7)))</f>
        <v>8.9570562775409979E-2</v>
      </c>
      <c r="I965" s="23">
        <f>IF(G965="Mix",'Growth Factors'!$O$7,(IF(G965="Oil",'Growth Factors'!$F$7,'Growth Factors'!$L$7)))</f>
        <v>0.14741463403243865</v>
      </c>
      <c r="J965" s="23">
        <f>IF(G965="Mix",'Growth Factors'!$P$7,(IF(G965="Oil",'Growth Factors'!$G$7,'Growth Factors'!$M$7)))</f>
        <v>-9.7846340250338504E-3</v>
      </c>
      <c r="K965" s="23">
        <f>IF(G965="Mix",'Growth Factors'!$N$12,(IF(G965="Oil",'Growth Factors'!$E$12,'Growth Factors'!$K$12)))</f>
        <v>0.12354040091572198</v>
      </c>
      <c r="L965" s="23">
        <f>IF(G965="Mix",'Growth Factors'!$O$12,(IF(G965="Oil",'Growth Factors'!$F$12,'Growth Factors'!$L$12)))</f>
        <v>0.23183776999580308</v>
      </c>
      <c r="M965" s="23">
        <f>IF(G965="Mix",'Growth Factors'!$P$12,(IF(G965="Oil",'Growth Factors'!$G$12,'Growth Factors'!$M$12)))</f>
        <v>2.7241294693957304E-2</v>
      </c>
      <c r="N965" s="24" t="str">
        <f>VLOOKUP(A965,'Part 50 Counties'!$A$2:$B$34,2)</f>
        <v>Yes</v>
      </c>
      <c r="O965" s="25">
        <f>(IF(N965="No",0,(IF(D965="CO2",0,(VLOOKUP(F965,'Rule Reductions'!$C$2:$E$75,2,FALSE))))))</f>
        <v>0</v>
      </c>
      <c r="P965" s="25">
        <f>(IF(N965="No",0,(IF(D965="CO2",0,(VLOOKUP(F965,'Rule Reductions'!$C$2:$E$75,3,FALSE))))))</f>
        <v>0</v>
      </c>
      <c r="Q965" s="22">
        <f t="shared" si="90"/>
        <v>0</v>
      </c>
      <c r="R965" s="22">
        <f t="shared" si="91"/>
        <v>0</v>
      </c>
      <c r="S965" s="22">
        <f t="shared" si="92"/>
        <v>0</v>
      </c>
      <c r="T965" s="22">
        <f t="shared" si="93"/>
        <v>0</v>
      </c>
      <c r="U965" s="22">
        <f t="shared" si="94"/>
        <v>0</v>
      </c>
      <c r="V965" s="22">
        <f t="shared" si="95"/>
        <v>0</v>
      </c>
    </row>
    <row r="966" spans="1:22" x14ac:dyDescent="0.25">
      <c r="A966" s="1" t="s">
        <v>40</v>
      </c>
      <c r="B966" s="1" t="s">
        <v>16</v>
      </c>
      <c r="C966" s="1" t="s">
        <v>5</v>
      </c>
      <c r="D966" s="1" t="s">
        <v>23</v>
      </c>
      <c r="E966" s="2">
        <v>11529.7345451823</v>
      </c>
      <c r="F966" s="1" t="s">
        <v>5</v>
      </c>
      <c r="G966" s="1" t="s">
        <v>101</v>
      </c>
      <c r="H966" s="13">
        <f>IF(G966="Mix",'Growth Factors'!$N$7,(IF(G966="Oil",'Growth Factors'!$E$7,'Growth Factors'!$K$7)))</f>
        <v>8.9570562775409979E-2</v>
      </c>
      <c r="I966" s="23">
        <f>IF(G966="Mix",'Growth Factors'!$O$7,(IF(G966="Oil",'Growth Factors'!$F$7,'Growth Factors'!$L$7)))</f>
        <v>0.14741463403243865</v>
      </c>
      <c r="J966" s="23">
        <f>IF(G966="Mix",'Growth Factors'!$P$7,(IF(G966="Oil",'Growth Factors'!$G$7,'Growth Factors'!$M$7)))</f>
        <v>-9.7846340250338504E-3</v>
      </c>
      <c r="K966" s="23">
        <f>IF(G966="Mix",'Growth Factors'!$N$12,(IF(G966="Oil",'Growth Factors'!$E$12,'Growth Factors'!$K$12)))</f>
        <v>0.12354040091572198</v>
      </c>
      <c r="L966" s="23">
        <f>IF(G966="Mix",'Growth Factors'!$O$12,(IF(G966="Oil",'Growth Factors'!$F$12,'Growth Factors'!$L$12)))</f>
        <v>0.23183776999580308</v>
      </c>
      <c r="M966" s="23">
        <f>IF(G966="Mix",'Growth Factors'!$P$12,(IF(G966="Oil",'Growth Factors'!$G$12,'Growth Factors'!$M$12)))</f>
        <v>2.7241294693957304E-2</v>
      </c>
      <c r="N966" s="24" t="str">
        <f>VLOOKUP(A966,'Part 50 Counties'!$A$2:$B$34,2)</f>
        <v>Yes</v>
      </c>
      <c r="O966" s="25">
        <f>(IF(N966="No",0,(IF(D966="CO2",0,(VLOOKUP(F966,'Rule Reductions'!$C$2:$E$75,2,FALSE))))))</f>
        <v>0.5129999999999999</v>
      </c>
      <c r="P966" s="25">
        <f>(IF(N966="No",0,(IF(D966="CO2",0,(VLOOKUP(F966,'Rule Reductions'!$C$2:$E$75,3,FALSE))))))</f>
        <v>0.5129999999999999</v>
      </c>
      <c r="Q966" s="22">
        <f t="shared" si="90"/>
        <v>6117.9177068810941</v>
      </c>
      <c r="R966" s="22">
        <f t="shared" si="91"/>
        <v>6442.7110519582884</v>
      </c>
      <c r="S966" s="22">
        <f t="shared" si="92"/>
        <v>5560.0401920666773</v>
      </c>
      <c r="T966" s="22">
        <f t="shared" si="93"/>
        <v>6308.6576932194894</v>
      </c>
      <c r="U966" s="22">
        <f t="shared" si="94"/>
        <v>6916.745333010319</v>
      </c>
      <c r="V966" s="22">
        <f t="shared" si="95"/>
        <v>5767.9400680936378</v>
      </c>
    </row>
    <row r="967" spans="1:22" x14ac:dyDescent="0.25">
      <c r="A967" s="1" t="s">
        <v>40</v>
      </c>
      <c r="B967" s="1" t="s">
        <v>16</v>
      </c>
      <c r="C967" s="1" t="s">
        <v>5</v>
      </c>
      <c r="D967" s="1" t="s">
        <v>24</v>
      </c>
      <c r="E967" s="2">
        <v>245.00903512373</v>
      </c>
      <c r="F967" s="1" t="s">
        <v>5</v>
      </c>
      <c r="G967" s="1" t="s">
        <v>101</v>
      </c>
      <c r="H967" s="13">
        <f>IF(G967="Mix",'Growth Factors'!$N$7,(IF(G967="Oil",'Growth Factors'!$E$7,'Growth Factors'!$K$7)))</f>
        <v>8.9570562775409979E-2</v>
      </c>
      <c r="I967" s="23">
        <f>IF(G967="Mix",'Growth Factors'!$O$7,(IF(G967="Oil",'Growth Factors'!$F$7,'Growth Factors'!$L$7)))</f>
        <v>0.14741463403243865</v>
      </c>
      <c r="J967" s="23">
        <f>IF(G967="Mix",'Growth Factors'!$P$7,(IF(G967="Oil",'Growth Factors'!$G$7,'Growth Factors'!$M$7)))</f>
        <v>-9.7846340250338504E-3</v>
      </c>
      <c r="K967" s="23">
        <f>IF(G967="Mix",'Growth Factors'!$N$12,(IF(G967="Oil",'Growth Factors'!$E$12,'Growth Factors'!$K$12)))</f>
        <v>0.12354040091572198</v>
      </c>
      <c r="L967" s="23">
        <f>IF(G967="Mix",'Growth Factors'!$O$12,(IF(G967="Oil",'Growth Factors'!$F$12,'Growth Factors'!$L$12)))</f>
        <v>0.23183776999580308</v>
      </c>
      <c r="M967" s="23">
        <f>IF(G967="Mix",'Growth Factors'!$P$12,(IF(G967="Oil",'Growth Factors'!$G$12,'Growth Factors'!$M$12)))</f>
        <v>2.7241294693957304E-2</v>
      </c>
      <c r="N967" s="24" t="str">
        <f>VLOOKUP(A967,'Part 50 Counties'!$A$2:$B$34,2)</f>
        <v>Yes</v>
      </c>
      <c r="O967" s="25">
        <f>(IF(N967="No",0,(IF(D967="CO2",0,(VLOOKUP(F967,'Rule Reductions'!$C$2:$E$75,2,FALSE))))))</f>
        <v>0</v>
      </c>
      <c r="P967" s="25">
        <f>(IF(N967="No",0,(IF(D967="CO2",0,(VLOOKUP(F967,'Rule Reductions'!$C$2:$E$75,3,FALSE))))))</f>
        <v>0</v>
      </c>
      <c r="Q967" s="22">
        <f t="shared" si="90"/>
        <v>266.95463228482271</v>
      </c>
      <c r="R967" s="22">
        <f t="shared" si="91"/>
        <v>281.12695237113559</v>
      </c>
      <c r="S967" s="22">
        <f t="shared" si="92"/>
        <v>242.61171138221763</v>
      </c>
      <c r="T967" s="22">
        <f t="shared" si="93"/>
        <v>275.27754955088983</v>
      </c>
      <c r="U967" s="22">
        <f t="shared" si="94"/>
        <v>301.81138345563897</v>
      </c>
      <c r="V967" s="22">
        <f t="shared" si="95"/>
        <v>251.68339845221766</v>
      </c>
    </row>
    <row r="968" spans="1:22" x14ac:dyDescent="0.25">
      <c r="A968" s="1" t="s">
        <v>40</v>
      </c>
      <c r="B968" s="1" t="s">
        <v>34</v>
      </c>
      <c r="C968" s="1" t="s">
        <v>5</v>
      </c>
      <c r="D968" s="1" t="s">
        <v>23</v>
      </c>
      <c r="E968" s="2">
        <v>604.24800000000005</v>
      </c>
      <c r="F968" s="1" t="s">
        <v>5</v>
      </c>
      <c r="G968" s="1" t="s">
        <v>101</v>
      </c>
      <c r="H968" s="13">
        <f>IF(G968="Mix",'Growth Factors'!$N$7,(IF(G968="Oil",'Growth Factors'!$E$7,'Growth Factors'!$K$7)))</f>
        <v>8.9570562775409979E-2</v>
      </c>
      <c r="I968" s="23">
        <f>IF(G968="Mix",'Growth Factors'!$O$7,(IF(G968="Oil",'Growth Factors'!$F$7,'Growth Factors'!$L$7)))</f>
        <v>0.14741463403243865</v>
      </c>
      <c r="J968" s="23">
        <f>IF(G968="Mix",'Growth Factors'!$P$7,(IF(G968="Oil",'Growth Factors'!$G$7,'Growth Factors'!$M$7)))</f>
        <v>-9.7846340250338504E-3</v>
      </c>
      <c r="K968" s="23">
        <f>IF(G968="Mix",'Growth Factors'!$N$12,(IF(G968="Oil",'Growth Factors'!$E$12,'Growth Factors'!$K$12)))</f>
        <v>0.12354040091572198</v>
      </c>
      <c r="L968" s="23">
        <f>IF(G968="Mix",'Growth Factors'!$O$12,(IF(G968="Oil",'Growth Factors'!$F$12,'Growth Factors'!$L$12)))</f>
        <v>0.23183776999580308</v>
      </c>
      <c r="M968" s="23">
        <f>IF(G968="Mix",'Growth Factors'!$P$12,(IF(G968="Oil",'Growth Factors'!$G$12,'Growth Factors'!$M$12)))</f>
        <v>2.7241294693957304E-2</v>
      </c>
      <c r="N968" s="24" t="str">
        <f>VLOOKUP(A968,'Part 50 Counties'!$A$2:$B$34,2)</f>
        <v>Yes</v>
      </c>
      <c r="O968" s="25">
        <f>(IF(N968="No",0,(IF(D968="CO2",0,(VLOOKUP(F968,'Rule Reductions'!$C$2:$E$75,2,FALSE))))))</f>
        <v>0.5129999999999999</v>
      </c>
      <c r="P968" s="25">
        <f>(IF(N968="No",0,(IF(D968="CO2",0,(VLOOKUP(F968,'Rule Reductions'!$C$2:$E$75,3,FALSE))))))</f>
        <v>0.5129999999999999</v>
      </c>
      <c r="Q968" s="22">
        <f t="shared" si="90"/>
        <v>320.62659587355114</v>
      </c>
      <c r="R968" s="22">
        <f t="shared" si="91"/>
        <v>337.64829992121378</v>
      </c>
      <c r="S968" s="22">
        <f t="shared" si="92"/>
        <v>291.38946372184546</v>
      </c>
      <c r="T968" s="22">
        <f t="shared" si="93"/>
        <v>330.62285856401888</v>
      </c>
      <c r="U968" s="22">
        <f t="shared" si="94"/>
        <v>362.4913928072346</v>
      </c>
      <c r="V968" s="22">
        <f t="shared" si="95"/>
        <v>302.28503844624623</v>
      </c>
    </row>
    <row r="969" spans="1:22" x14ac:dyDescent="0.25">
      <c r="A969" s="1" t="s">
        <v>40</v>
      </c>
      <c r="B969" s="1" t="s">
        <v>34</v>
      </c>
      <c r="C969" s="1" t="s">
        <v>5</v>
      </c>
      <c r="D969" s="1" t="s">
        <v>24</v>
      </c>
      <c r="E969" s="2">
        <v>18.3109</v>
      </c>
      <c r="F969" s="1" t="s">
        <v>5</v>
      </c>
      <c r="G969" s="1" t="s">
        <v>101</v>
      </c>
      <c r="H969" s="13">
        <f>IF(G969="Mix",'Growth Factors'!$N$7,(IF(G969="Oil",'Growth Factors'!$E$7,'Growth Factors'!$K$7)))</f>
        <v>8.9570562775409979E-2</v>
      </c>
      <c r="I969" s="23">
        <f>IF(G969="Mix",'Growth Factors'!$O$7,(IF(G969="Oil",'Growth Factors'!$F$7,'Growth Factors'!$L$7)))</f>
        <v>0.14741463403243865</v>
      </c>
      <c r="J969" s="23">
        <f>IF(G969="Mix",'Growth Factors'!$P$7,(IF(G969="Oil",'Growth Factors'!$G$7,'Growth Factors'!$M$7)))</f>
        <v>-9.7846340250338504E-3</v>
      </c>
      <c r="K969" s="23">
        <f>IF(G969="Mix",'Growth Factors'!$N$12,(IF(G969="Oil",'Growth Factors'!$E$12,'Growth Factors'!$K$12)))</f>
        <v>0.12354040091572198</v>
      </c>
      <c r="L969" s="23">
        <f>IF(G969="Mix",'Growth Factors'!$O$12,(IF(G969="Oil",'Growth Factors'!$F$12,'Growth Factors'!$L$12)))</f>
        <v>0.23183776999580308</v>
      </c>
      <c r="M969" s="23">
        <f>IF(G969="Mix",'Growth Factors'!$P$12,(IF(G969="Oil",'Growth Factors'!$G$12,'Growth Factors'!$M$12)))</f>
        <v>2.7241294693957304E-2</v>
      </c>
      <c r="N969" s="24" t="str">
        <f>VLOOKUP(A969,'Part 50 Counties'!$A$2:$B$34,2)</f>
        <v>Yes</v>
      </c>
      <c r="O969" s="25">
        <f>(IF(N969="No",0,(IF(D969="CO2",0,(VLOOKUP(F969,'Rule Reductions'!$C$2:$E$75,2,FALSE))))))</f>
        <v>0</v>
      </c>
      <c r="P969" s="25">
        <f>(IF(N969="No",0,(IF(D969="CO2",0,(VLOOKUP(F969,'Rule Reductions'!$C$2:$E$75,3,FALSE))))))</f>
        <v>0</v>
      </c>
      <c r="Q969" s="22">
        <f t="shared" si="90"/>
        <v>19.951017617924254</v>
      </c>
      <c r="R969" s="22">
        <f t="shared" si="91"/>
        <v>21.010194622304581</v>
      </c>
      <c r="S969" s="22">
        <f t="shared" si="92"/>
        <v>18.131734544831009</v>
      </c>
      <c r="T969" s="22">
        <f t="shared" si="93"/>
        <v>20.573035927127695</v>
      </c>
      <c r="U969" s="22">
        <f t="shared" si="94"/>
        <v>22.556058222616151</v>
      </c>
      <c r="V969" s="22">
        <f t="shared" si="95"/>
        <v>18.809712623011585</v>
      </c>
    </row>
    <row r="970" spans="1:22" x14ac:dyDescent="0.25">
      <c r="A970" s="1" t="s">
        <v>40</v>
      </c>
      <c r="B970" s="1" t="s">
        <v>45</v>
      </c>
      <c r="C970" s="1" t="s">
        <v>5</v>
      </c>
      <c r="D970" s="1" t="s">
        <v>23</v>
      </c>
      <c r="E970" s="2">
        <v>327.386748288609</v>
      </c>
      <c r="F970" s="1" t="s">
        <v>5</v>
      </c>
      <c r="G970" s="1" t="s">
        <v>101</v>
      </c>
      <c r="H970" s="13">
        <f>IF(G970="Mix",'Growth Factors'!$N$7,(IF(G970="Oil",'Growth Factors'!$E$7,'Growth Factors'!$K$7)))</f>
        <v>8.9570562775409979E-2</v>
      </c>
      <c r="I970" s="23">
        <f>IF(G970="Mix",'Growth Factors'!$O$7,(IF(G970="Oil",'Growth Factors'!$F$7,'Growth Factors'!$L$7)))</f>
        <v>0.14741463403243865</v>
      </c>
      <c r="J970" s="23">
        <f>IF(G970="Mix",'Growth Factors'!$P$7,(IF(G970="Oil",'Growth Factors'!$G$7,'Growth Factors'!$M$7)))</f>
        <v>-9.7846340250338504E-3</v>
      </c>
      <c r="K970" s="23">
        <f>IF(G970="Mix",'Growth Factors'!$N$12,(IF(G970="Oil",'Growth Factors'!$E$12,'Growth Factors'!$K$12)))</f>
        <v>0.12354040091572198</v>
      </c>
      <c r="L970" s="23">
        <f>IF(G970="Mix",'Growth Factors'!$O$12,(IF(G970="Oil",'Growth Factors'!$F$12,'Growth Factors'!$L$12)))</f>
        <v>0.23183776999580308</v>
      </c>
      <c r="M970" s="23">
        <f>IF(G970="Mix",'Growth Factors'!$P$12,(IF(G970="Oil",'Growth Factors'!$G$12,'Growth Factors'!$M$12)))</f>
        <v>2.7241294693957304E-2</v>
      </c>
      <c r="N970" s="24" t="str">
        <f>VLOOKUP(A970,'Part 50 Counties'!$A$2:$B$34,2)</f>
        <v>Yes</v>
      </c>
      <c r="O970" s="25">
        <f>(IF(N970="No",0,(IF(D970="CO2",0,(VLOOKUP(F970,'Rule Reductions'!$C$2:$E$75,2,FALSE))))))</f>
        <v>0.5129999999999999</v>
      </c>
      <c r="P970" s="25">
        <f>(IF(N970="No",0,(IF(D970="CO2",0,(VLOOKUP(F970,'Rule Reductions'!$C$2:$E$75,3,FALSE))))))</f>
        <v>0.5129999999999999</v>
      </c>
      <c r="Q970" s="22">
        <f t="shared" si="90"/>
        <v>173.71823926250121</v>
      </c>
      <c r="R970" s="22">
        <f t="shared" si="91"/>
        <v>182.94074448965188</v>
      </c>
      <c r="S970" s="22">
        <f t="shared" si="92"/>
        <v>157.8773103319441</v>
      </c>
      <c r="T970" s="22">
        <f t="shared" si="93"/>
        <v>179.13430011379236</v>
      </c>
      <c r="U970" s="22">
        <f t="shared" si="94"/>
        <v>196.40094526381455</v>
      </c>
      <c r="V970" s="22">
        <f t="shared" si="95"/>
        <v>163.78062615550849</v>
      </c>
    </row>
    <row r="971" spans="1:22" x14ac:dyDescent="0.25">
      <c r="A971" s="1" t="s">
        <v>40</v>
      </c>
      <c r="B971" s="1" t="s">
        <v>45</v>
      </c>
      <c r="C971" s="1" t="s">
        <v>5</v>
      </c>
      <c r="D971" s="1" t="s">
        <v>24</v>
      </c>
      <c r="E971" s="2">
        <v>48.7678258246914</v>
      </c>
      <c r="F971" s="1" t="s">
        <v>5</v>
      </c>
      <c r="G971" s="1" t="s">
        <v>101</v>
      </c>
      <c r="H971" s="13">
        <f>IF(G971="Mix",'Growth Factors'!$N$7,(IF(G971="Oil",'Growth Factors'!$E$7,'Growth Factors'!$K$7)))</f>
        <v>8.9570562775409979E-2</v>
      </c>
      <c r="I971" s="23">
        <f>IF(G971="Mix",'Growth Factors'!$O$7,(IF(G971="Oil",'Growth Factors'!$F$7,'Growth Factors'!$L$7)))</f>
        <v>0.14741463403243865</v>
      </c>
      <c r="J971" s="23">
        <f>IF(G971="Mix",'Growth Factors'!$P$7,(IF(G971="Oil",'Growth Factors'!$G$7,'Growth Factors'!$M$7)))</f>
        <v>-9.7846340250338504E-3</v>
      </c>
      <c r="K971" s="23">
        <f>IF(G971="Mix",'Growth Factors'!$N$12,(IF(G971="Oil",'Growth Factors'!$E$12,'Growth Factors'!$K$12)))</f>
        <v>0.12354040091572198</v>
      </c>
      <c r="L971" s="23">
        <f>IF(G971="Mix",'Growth Factors'!$O$12,(IF(G971="Oil",'Growth Factors'!$F$12,'Growth Factors'!$L$12)))</f>
        <v>0.23183776999580308</v>
      </c>
      <c r="M971" s="23">
        <f>IF(G971="Mix",'Growth Factors'!$P$12,(IF(G971="Oil",'Growth Factors'!$G$12,'Growth Factors'!$M$12)))</f>
        <v>2.7241294693957304E-2</v>
      </c>
      <c r="N971" s="24" t="str">
        <f>VLOOKUP(A971,'Part 50 Counties'!$A$2:$B$34,2)</f>
        <v>Yes</v>
      </c>
      <c r="O971" s="25">
        <f>(IF(N971="No",0,(IF(D971="CO2",0,(VLOOKUP(F971,'Rule Reductions'!$C$2:$E$75,2,FALSE))))))</f>
        <v>0</v>
      </c>
      <c r="P971" s="25">
        <f>(IF(N971="No",0,(IF(D971="CO2",0,(VLOOKUP(F971,'Rule Reductions'!$C$2:$E$75,3,FALSE))))))</f>
        <v>0</v>
      </c>
      <c r="Q971" s="22">
        <f t="shared" si="90"/>
        <v>53.135987429142183</v>
      </c>
      <c r="R971" s="22">
        <f t="shared" si="91"/>
        <v>55.956917021195999</v>
      </c>
      <c r="S971" s="22">
        <f t="shared" si="92"/>
        <v>48.290650496800204</v>
      </c>
      <c r="T971" s="22">
        <f t="shared" si="93"/>
        <v>54.792622578861874</v>
      </c>
      <c r="U971" s="22">
        <f t="shared" si="94"/>
        <v>60.074049811431593</v>
      </c>
      <c r="V971" s="22">
        <f t="shared" si="95"/>
        <v>50.096324539565401</v>
      </c>
    </row>
    <row r="972" spans="1:22" x14ac:dyDescent="0.25">
      <c r="A972" s="1" t="s">
        <v>40</v>
      </c>
      <c r="B972" s="1" t="s">
        <v>35</v>
      </c>
      <c r="C972" s="1" t="s">
        <v>5</v>
      </c>
      <c r="D972" s="1" t="s">
        <v>23</v>
      </c>
      <c r="E972" s="2">
        <v>170.01414285569601</v>
      </c>
      <c r="F972" s="1" t="s">
        <v>5</v>
      </c>
      <c r="G972" s="1" t="s">
        <v>101</v>
      </c>
      <c r="H972" s="13">
        <f>IF(G972="Mix",'Growth Factors'!$N$7,(IF(G972="Oil",'Growth Factors'!$E$7,'Growth Factors'!$K$7)))</f>
        <v>8.9570562775409979E-2</v>
      </c>
      <c r="I972" s="23">
        <f>IF(G972="Mix",'Growth Factors'!$O$7,(IF(G972="Oil",'Growth Factors'!$F$7,'Growth Factors'!$L$7)))</f>
        <v>0.14741463403243865</v>
      </c>
      <c r="J972" s="23">
        <f>IF(G972="Mix",'Growth Factors'!$P$7,(IF(G972="Oil",'Growth Factors'!$G$7,'Growth Factors'!$M$7)))</f>
        <v>-9.7846340250338504E-3</v>
      </c>
      <c r="K972" s="23">
        <f>IF(G972="Mix",'Growth Factors'!$N$12,(IF(G972="Oil",'Growth Factors'!$E$12,'Growth Factors'!$K$12)))</f>
        <v>0.12354040091572198</v>
      </c>
      <c r="L972" s="23">
        <f>IF(G972="Mix",'Growth Factors'!$O$12,(IF(G972="Oil",'Growth Factors'!$F$12,'Growth Factors'!$L$12)))</f>
        <v>0.23183776999580308</v>
      </c>
      <c r="M972" s="23">
        <f>IF(G972="Mix",'Growth Factors'!$P$12,(IF(G972="Oil",'Growth Factors'!$G$12,'Growth Factors'!$M$12)))</f>
        <v>2.7241294693957304E-2</v>
      </c>
      <c r="N972" s="24" t="str">
        <f>VLOOKUP(A972,'Part 50 Counties'!$A$2:$B$34,2)</f>
        <v>Yes</v>
      </c>
      <c r="O972" s="25">
        <f>(IF(N972="No",0,(IF(D972="CO2",0,(VLOOKUP(F972,'Rule Reductions'!$C$2:$E$75,2,FALSE))))))</f>
        <v>0.5129999999999999</v>
      </c>
      <c r="P972" s="25">
        <f>(IF(N972="No",0,(IF(D972="CO2",0,(VLOOKUP(F972,'Rule Reductions'!$C$2:$E$75,3,FALSE))))))</f>
        <v>0.5129999999999999</v>
      </c>
      <c r="Q972" s="22">
        <f t="shared" si="90"/>
        <v>90.213051386486072</v>
      </c>
      <c r="R972" s="22">
        <f t="shared" si="91"/>
        <v>95.002360450987226</v>
      </c>
      <c r="S972" s="22">
        <f t="shared" si="92"/>
        <v>81.986750327432574</v>
      </c>
      <c r="T972" s="22">
        <f t="shared" si="93"/>
        <v>93.025648255785171</v>
      </c>
      <c r="U972" s="22">
        <f t="shared" si="94"/>
        <v>101.99233334771385</v>
      </c>
      <c r="V972" s="22">
        <f t="shared" si="95"/>
        <v>85.052381984780524</v>
      </c>
    </row>
    <row r="973" spans="1:22" x14ac:dyDescent="0.25">
      <c r="A973" s="1" t="s">
        <v>40</v>
      </c>
      <c r="B973" s="1" t="s">
        <v>35</v>
      </c>
      <c r="C973" s="1" t="s">
        <v>5</v>
      </c>
      <c r="D973" s="1" t="s">
        <v>24</v>
      </c>
      <c r="E973" s="6">
        <v>3.33164556962025</v>
      </c>
      <c r="F973" s="1" t="s">
        <v>5</v>
      </c>
      <c r="G973" s="1" t="s">
        <v>101</v>
      </c>
      <c r="H973" s="13">
        <f>IF(G973="Mix",'Growth Factors'!$N$7,(IF(G973="Oil",'Growth Factors'!$E$7,'Growth Factors'!$K$7)))</f>
        <v>8.9570562775409979E-2</v>
      </c>
      <c r="I973" s="23">
        <f>IF(G973="Mix",'Growth Factors'!$O$7,(IF(G973="Oil",'Growth Factors'!$F$7,'Growth Factors'!$L$7)))</f>
        <v>0.14741463403243865</v>
      </c>
      <c r="J973" s="23">
        <f>IF(G973="Mix",'Growth Factors'!$P$7,(IF(G973="Oil",'Growth Factors'!$G$7,'Growth Factors'!$M$7)))</f>
        <v>-9.7846340250338504E-3</v>
      </c>
      <c r="K973" s="23">
        <f>IF(G973="Mix",'Growth Factors'!$N$12,(IF(G973="Oil",'Growth Factors'!$E$12,'Growth Factors'!$K$12)))</f>
        <v>0.12354040091572198</v>
      </c>
      <c r="L973" s="23">
        <f>IF(G973="Mix",'Growth Factors'!$O$12,(IF(G973="Oil",'Growth Factors'!$F$12,'Growth Factors'!$L$12)))</f>
        <v>0.23183776999580308</v>
      </c>
      <c r="M973" s="23">
        <f>IF(G973="Mix",'Growth Factors'!$P$12,(IF(G973="Oil",'Growth Factors'!$G$12,'Growth Factors'!$M$12)))</f>
        <v>2.7241294693957304E-2</v>
      </c>
      <c r="N973" s="24" t="str">
        <f>VLOOKUP(A973,'Part 50 Counties'!$A$2:$B$34,2)</f>
        <v>Yes</v>
      </c>
      <c r="O973" s="25">
        <f>(IF(N973="No",0,(IF(D973="CO2",0,(VLOOKUP(F973,'Rule Reductions'!$C$2:$E$75,2,FALSE))))))</f>
        <v>0</v>
      </c>
      <c r="P973" s="25">
        <f>(IF(N973="No",0,(IF(D973="CO2",0,(VLOOKUP(F973,'Rule Reductions'!$C$2:$E$75,3,FALSE))))))</f>
        <v>0</v>
      </c>
      <c r="Q973" s="22">
        <f t="shared" si="90"/>
        <v>3.630062938259337</v>
      </c>
      <c r="R973" s="22">
        <f t="shared" si="91"/>
        <v>3.8227788819916149</v>
      </c>
      <c r="S973" s="22">
        <f t="shared" si="92"/>
        <v>3.2990466370203904</v>
      </c>
      <c r="T973" s="22">
        <f t="shared" si="93"/>
        <v>3.7432383990002247</v>
      </c>
      <c r="U973" s="22">
        <f t="shared" si="94"/>
        <v>4.104046848897406</v>
      </c>
      <c r="V973" s="22">
        <f t="shared" si="95"/>
        <v>3.4224039083980924</v>
      </c>
    </row>
    <row r="974" spans="1:22" x14ac:dyDescent="0.25">
      <c r="A974" s="1" t="s">
        <v>40</v>
      </c>
      <c r="B974" s="1" t="s">
        <v>83</v>
      </c>
      <c r="C974" s="1" t="s">
        <v>5</v>
      </c>
      <c r="D974" s="1" t="s">
        <v>23</v>
      </c>
      <c r="E974" s="2">
        <v>299</v>
      </c>
      <c r="F974" s="1" t="s">
        <v>5</v>
      </c>
      <c r="G974" s="1" t="s">
        <v>101</v>
      </c>
      <c r="H974" s="13">
        <f>IF(G974="Mix",'Growth Factors'!$N$7,(IF(G974="Oil",'Growth Factors'!$E$7,'Growth Factors'!$K$7)))</f>
        <v>8.9570562775409979E-2</v>
      </c>
      <c r="I974" s="23">
        <f>IF(G974="Mix",'Growth Factors'!$O$7,(IF(G974="Oil",'Growth Factors'!$F$7,'Growth Factors'!$L$7)))</f>
        <v>0.14741463403243865</v>
      </c>
      <c r="J974" s="23">
        <f>IF(G974="Mix",'Growth Factors'!$P$7,(IF(G974="Oil",'Growth Factors'!$G$7,'Growth Factors'!$M$7)))</f>
        <v>-9.7846340250338504E-3</v>
      </c>
      <c r="K974" s="23">
        <f>IF(G974="Mix",'Growth Factors'!$N$12,(IF(G974="Oil",'Growth Factors'!$E$12,'Growth Factors'!$K$12)))</f>
        <v>0.12354040091572198</v>
      </c>
      <c r="L974" s="23">
        <f>IF(G974="Mix",'Growth Factors'!$O$12,(IF(G974="Oil",'Growth Factors'!$F$12,'Growth Factors'!$L$12)))</f>
        <v>0.23183776999580308</v>
      </c>
      <c r="M974" s="23">
        <f>IF(G974="Mix",'Growth Factors'!$P$12,(IF(G974="Oil",'Growth Factors'!$G$12,'Growth Factors'!$M$12)))</f>
        <v>2.7241294693957304E-2</v>
      </c>
      <c r="N974" s="24" t="str">
        <f>VLOOKUP(A974,'Part 50 Counties'!$A$2:$B$34,2)</f>
        <v>Yes</v>
      </c>
      <c r="O974" s="25">
        <f>(IF(N974="No",0,(IF(D974="CO2",0,(VLOOKUP(F974,'Rule Reductions'!$C$2:$E$75,2,FALSE))))))</f>
        <v>0.5129999999999999</v>
      </c>
      <c r="P974" s="25">
        <f>(IF(N974="No",0,(IF(D974="CO2",0,(VLOOKUP(F974,'Rule Reductions'!$C$2:$E$75,3,FALSE))))))</f>
        <v>0.5129999999999999</v>
      </c>
      <c r="Q974" s="22">
        <f t="shared" si="90"/>
        <v>158.6556383574158</v>
      </c>
      <c r="R974" s="22">
        <f t="shared" si="91"/>
        <v>167.07848710536553</v>
      </c>
      <c r="S974" s="22">
        <f t="shared" si="92"/>
        <v>144.1882300857128</v>
      </c>
      <c r="T974" s="22">
        <f t="shared" si="93"/>
        <v>163.60208839854104</v>
      </c>
      <c r="U974" s="22">
        <f t="shared" si="94"/>
        <v>179.37159320239894</v>
      </c>
      <c r="V974" s="22">
        <f t="shared" si="95"/>
        <v>149.57968664427125</v>
      </c>
    </row>
    <row r="975" spans="1:22" x14ac:dyDescent="0.25">
      <c r="A975" s="1" t="s">
        <v>40</v>
      </c>
      <c r="B975" s="1" t="s">
        <v>83</v>
      </c>
      <c r="C975" s="1" t="s">
        <v>5</v>
      </c>
      <c r="D975" s="1" t="s">
        <v>24</v>
      </c>
      <c r="E975" s="6">
        <v>8.8000000000000007</v>
      </c>
      <c r="F975" s="1" t="s">
        <v>5</v>
      </c>
      <c r="G975" s="1" t="s">
        <v>101</v>
      </c>
      <c r="H975" s="13">
        <f>IF(G975="Mix",'Growth Factors'!$N$7,(IF(G975="Oil",'Growth Factors'!$E$7,'Growth Factors'!$K$7)))</f>
        <v>8.9570562775409979E-2</v>
      </c>
      <c r="I975" s="23">
        <f>IF(G975="Mix",'Growth Factors'!$O$7,(IF(G975="Oil",'Growth Factors'!$F$7,'Growth Factors'!$L$7)))</f>
        <v>0.14741463403243865</v>
      </c>
      <c r="J975" s="23">
        <f>IF(G975="Mix",'Growth Factors'!$P$7,(IF(G975="Oil",'Growth Factors'!$G$7,'Growth Factors'!$M$7)))</f>
        <v>-9.7846340250338504E-3</v>
      </c>
      <c r="K975" s="23">
        <f>IF(G975="Mix",'Growth Factors'!$N$12,(IF(G975="Oil",'Growth Factors'!$E$12,'Growth Factors'!$K$12)))</f>
        <v>0.12354040091572198</v>
      </c>
      <c r="L975" s="23">
        <f>IF(G975="Mix",'Growth Factors'!$O$12,(IF(G975="Oil",'Growth Factors'!$F$12,'Growth Factors'!$L$12)))</f>
        <v>0.23183776999580308</v>
      </c>
      <c r="M975" s="23">
        <f>IF(G975="Mix",'Growth Factors'!$P$12,(IF(G975="Oil",'Growth Factors'!$G$12,'Growth Factors'!$M$12)))</f>
        <v>2.7241294693957304E-2</v>
      </c>
      <c r="N975" s="24" t="str">
        <f>VLOOKUP(A975,'Part 50 Counties'!$A$2:$B$34,2)</f>
        <v>Yes</v>
      </c>
      <c r="O975" s="25">
        <f>(IF(N975="No",0,(IF(D975="CO2",0,(VLOOKUP(F975,'Rule Reductions'!$C$2:$E$75,2,FALSE))))))</f>
        <v>0</v>
      </c>
      <c r="P975" s="25">
        <f>(IF(N975="No",0,(IF(D975="CO2",0,(VLOOKUP(F975,'Rule Reductions'!$C$2:$E$75,3,FALSE))))))</f>
        <v>0</v>
      </c>
      <c r="Q975" s="22">
        <f t="shared" si="90"/>
        <v>9.5882209524236082</v>
      </c>
      <c r="R975" s="22">
        <f t="shared" si="91"/>
        <v>10.097248779485462</v>
      </c>
      <c r="S975" s="22">
        <f t="shared" si="92"/>
        <v>8.7138952205797029</v>
      </c>
      <c r="T975" s="22">
        <f t="shared" si="93"/>
        <v>9.8871555280583543</v>
      </c>
      <c r="U975" s="22">
        <f t="shared" si="94"/>
        <v>10.840172375963069</v>
      </c>
      <c r="V975" s="22">
        <f t="shared" si="95"/>
        <v>9.0397233933068257</v>
      </c>
    </row>
    <row r="976" spans="1:22" x14ac:dyDescent="0.25">
      <c r="A976" s="1" t="s">
        <v>47</v>
      </c>
      <c r="B976" s="1" t="s">
        <v>45</v>
      </c>
      <c r="C976" s="1" t="s">
        <v>5</v>
      </c>
      <c r="D976" s="1" t="s">
        <v>23</v>
      </c>
      <c r="E976" s="6">
        <v>9.2639999999999993</v>
      </c>
      <c r="F976" s="1" t="s">
        <v>5</v>
      </c>
      <c r="G976" s="1" t="s">
        <v>101</v>
      </c>
      <c r="H976" s="13">
        <f>IF(G976="Mix",'Growth Factors'!$N$7,(IF(G976="Oil",'Growth Factors'!$E$7,'Growth Factors'!$K$7)))</f>
        <v>8.9570562775409979E-2</v>
      </c>
      <c r="I976" s="23">
        <f>IF(G976="Mix",'Growth Factors'!$O$7,(IF(G976="Oil",'Growth Factors'!$F$7,'Growth Factors'!$L$7)))</f>
        <v>0.14741463403243865</v>
      </c>
      <c r="J976" s="23">
        <f>IF(G976="Mix",'Growth Factors'!$P$7,(IF(G976="Oil",'Growth Factors'!$G$7,'Growth Factors'!$M$7)))</f>
        <v>-9.7846340250338504E-3</v>
      </c>
      <c r="K976" s="23">
        <f>IF(G976="Mix",'Growth Factors'!$N$12,(IF(G976="Oil",'Growth Factors'!$E$12,'Growth Factors'!$K$12)))</f>
        <v>0.12354040091572198</v>
      </c>
      <c r="L976" s="23">
        <f>IF(G976="Mix",'Growth Factors'!$O$12,(IF(G976="Oil",'Growth Factors'!$F$12,'Growth Factors'!$L$12)))</f>
        <v>0.23183776999580308</v>
      </c>
      <c r="M976" s="23">
        <f>IF(G976="Mix",'Growth Factors'!$P$12,(IF(G976="Oil",'Growth Factors'!$G$12,'Growth Factors'!$M$12)))</f>
        <v>2.7241294693957304E-2</v>
      </c>
      <c r="N976" s="24" t="str">
        <f>VLOOKUP(A976,'Part 50 Counties'!$A$2:$B$34,2)</f>
        <v>No</v>
      </c>
      <c r="O976" s="25">
        <f>(IF(N976="No",0,(IF(D976="CO2",0,(VLOOKUP(F976,'Rule Reductions'!$C$2:$E$75,2,FALSE))))))</f>
        <v>0</v>
      </c>
      <c r="P976" s="25">
        <f>(IF(N976="No",0,(IF(D976="CO2",0,(VLOOKUP(F976,'Rule Reductions'!$C$2:$E$75,3,FALSE))))))</f>
        <v>0</v>
      </c>
      <c r="Q976" s="22">
        <f t="shared" si="90"/>
        <v>10.093781693551398</v>
      </c>
      <c r="R976" s="22">
        <f t="shared" si="91"/>
        <v>10.629649169676512</v>
      </c>
      <c r="S976" s="22">
        <f t="shared" si="92"/>
        <v>9.1733551503920854</v>
      </c>
      <c r="T976" s="22">
        <f t="shared" si="93"/>
        <v>10.408478274083247</v>
      </c>
      <c r="U976" s="22">
        <f t="shared" si="94"/>
        <v>11.41174510124112</v>
      </c>
      <c r="V976" s="22">
        <f t="shared" si="95"/>
        <v>9.5163633540448203</v>
      </c>
    </row>
    <row r="977" spans="1:22" x14ac:dyDescent="0.25">
      <c r="A977" s="1" t="s">
        <v>47</v>
      </c>
      <c r="B977" s="1" t="s">
        <v>45</v>
      </c>
      <c r="C977" s="1" t="s">
        <v>5</v>
      </c>
      <c r="D977" s="1" t="s">
        <v>24</v>
      </c>
      <c r="E977" s="6">
        <v>1.2358</v>
      </c>
      <c r="F977" s="1" t="s">
        <v>5</v>
      </c>
      <c r="G977" s="1" t="s">
        <v>101</v>
      </c>
      <c r="H977" s="13">
        <f>IF(G977="Mix",'Growth Factors'!$N$7,(IF(G977="Oil",'Growth Factors'!$E$7,'Growth Factors'!$K$7)))</f>
        <v>8.9570562775409979E-2</v>
      </c>
      <c r="I977" s="23">
        <f>IF(G977="Mix",'Growth Factors'!$O$7,(IF(G977="Oil",'Growth Factors'!$F$7,'Growth Factors'!$L$7)))</f>
        <v>0.14741463403243865</v>
      </c>
      <c r="J977" s="23">
        <f>IF(G977="Mix",'Growth Factors'!$P$7,(IF(G977="Oil",'Growth Factors'!$G$7,'Growth Factors'!$M$7)))</f>
        <v>-9.7846340250338504E-3</v>
      </c>
      <c r="K977" s="23">
        <f>IF(G977="Mix",'Growth Factors'!$N$12,(IF(G977="Oil",'Growth Factors'!$E$12,'Growth Factors'!$K$12)))</f>
        <v>0.12354040091572198</v>
      </c>
      <c r="L977" s="23">
        <f>IF(G977="Mix",'Growth Factors'!$O$12,(IF(G977="Oil",'Growth Factors'!$F$12,'Growth Factors'!$L$12)))</f>
        <v>0.23183776999580308</v>
      </c>
      <c r="M977" s="23">
        <f>IF(G977="Mix",'Growth Factors'!$P$12,(IF(G977="Oil",'Growth Factors'!$G$12,'Growth Factors'!$M$12)))</f>
        <v>2.7241294693957304E-2</v>
      </c>
      <c r="N977" s="24" t="str">
        <f>VLOOKUP(A977,'Part 50 Counties'!$A$2:$B$34,2)</f>
        <v>No</v>
      </c>
      <c r="O977" s="25">
        <v>0.95</v>
      </c>
      <c r="P977" s="25">
        <v>0.95</v>
      </c>
      <c r="Q977" s="22">
        <f t="shared" si="90"/>
        <v>6.7324565073892645E-2</v>
      </c>
      <c r="R977" s="22">
        <f t="shared" si="91"/>
        <v>7.0898750236864441E-2</v>
      </c>
      <c r="S977" s="22">
        <f t="shared" si="92"/>
        <v>6.118540746359321E-2</v>
      </c>
      <c r="T977" s="22">
        <f t="shared" si="93"/>
        <v>6.9423561372582515E-2</v>
      </c>
      <c r="U977" s="22">
        <f t="shared" si="94"/>
        <v>7.6115255808040752E-2</v>
      </c>
      <c r="V977" s="22">
        <f t="shared" si="95"/>
        <v>6.3473239599139669E-2</v>
      </c>
    </row>
    <row r="978" spans="1:22" x14ac:dyDescent="0.25">
      <c r="A978" s="1" t="s">
        <v>61</v>
      </c>
      <c r="B978" s="1" t="s">
        <v>35</v>
      </c>
      <c r="C978" s="1" t="s">
        <v>5</v>
      </c>
      <c r="D978" s="1" t="s">
        <v>23</v>
      </c>
      <c r="E978" s="3">
        <v>0</v>
      </c>
      <c r="F978" s="1" t="s">
        <v>5</v>
      </c>
      <c r="G978" s="1" t="s">
        <v>101</v>
      </c>
      <c r="H978" s="13">
        <f>IF(G978="Mix",'Growth Factors'!$N$7,(IF(G978="Oil",'Growth Factors'!$E$7,'Growth Factors'!$K$7)))</f>
        <v>8.9570562775409979E-2</v>
      </c>
      <c r="I978" s="23">
        <f>IF(G978="Mix",'Growth Factors'!$O$7,(IF(G978="Oil",'Growth Factors'!$F$7,'Growth Factors'!$L$7)))</f>
        <v>0.14741463403243865</v>
      </c>
      <c r="J978" s="23">
        <f>IF(G978="Mix",'Growth Factors'!$P$7,(IF(G978="Oil",'Growth Factors'!$G$7,'Growth Factors'!$M$7)))</f>
        <v>-9.7846340250338504E-3</v>
      </c>
      <c r="K978" s="23">
        <f>IF(G978="Mix",'Growth Factors'!$N$12,(IF(G978="Oil",'Growth Factors'!$E$12,'Growth Factors'!$K$12)))</f>
        <v>0.12354040091572198</v>
      </c>
      <c r="L978" s="23">
        <f>IF(G978="Mix",'Growth Factors'!$O$12,(IF(G978="Oil",'Growth Factors'!$F$12,'Growth Factors'!$L$12)))</f>
        <v>0.23183776999580308</v>
      </c>
      <c r="M978" s="23">
        <f>IF(G978="Mix",'Growth Factors'!$P$12,(IF(G978="Oil",'Growth Factors'!$G$12,'Growth Factors'!$M$12)))</f>
        <v>2.7241294693957304E-2</v>
      </c>
      <c r="N978" s="24" t="str">
        <f>VLOOKUP(A978,'Part 50 Counties'!$A$2:$B$34,2)</f>
        <v>No</v>
      </c>
      <c r="O978" s="25">
        <f>(IF(N978="No",0,(IF(D978="CO2",0,(VLOOKUP(F978,'Rule Reductions'!$C$2:$E$75,2,FALSE))))))</f>
        <v>0</v>
      </c>
      <c r="P978" s="25">
        <f>(IF(N978="No",0,(IF(D978="CO2",0,(VLOOKUP(F978,'Rule Reductions'!$C$2:$E$75,3,FALSE))))))</f>
        <v>0</v>
      </c>
      <c r="Q978" s="22">
        <f t="shared" si="90"/>
        <v>0</v>
      </c>
      <c r="R978" s="22">
        <f t="shared" si="91"/>
        <v>0</v>
      </c>
      <c r="S978" s="22">
        <f t="shared" si="92"/>
        <v>0</v>
      </c>
      <c r="T978" s="22">
        <f t="shared" si="93"/>
        <v>0</v>
      </c>
      <c r="U978" s="22">
        <f t="shared" si="94"/>
        <v>0</v>
      </c>
      <c r="V978" s="22">
        <f t="shared" si="95"/>
        <v>0</v>
      </c>
    </row>
    <row r="979" spans="1:22" x14ac:dyDescent="0.25">
      <c r="A979" s="1" t="s">
        <v>61</v>
      </c>
      <c r="B979" s="1" t="s">
        <v>35</v>
      </c>
      <c r="C979" s="1" t="s">
        <v>5</v>
      </c>
      <c r="D979" s="1" t="s">
        <v>24</v>
      </c>
      <c r="E979" s="3">
        <v>0</v>
      </c>
      <c r="F979" s="1" t="s">
        <v>5</v>
      </c>
      <c r="G979" s="1" t="s">
        <v>101</v>
      </c>
      <c r="H979" s="13">
        <f>IF(G979="Mix",'Growth Factors'!$N$7,(IF(G979="Oil",'Growth Factors'!$E$7,'Growth Factors'!$K$7)))</f>
        <v>8.9570562775409979E-2</v>
      </c>
      <c r="I979" s="23">
        <f>IF(G979="Mix",'Growth Factors'!$O$7,(IF(G979="Oil",'Growth Factors'!$F$7,'Growth Factors'!$L$7)))</f>
        <v>0.14741463403243865</v>
      </c>
      <c r="J979" s="23">
        <f>IF(G979="Mix",'Growth Factors'!$P$7,(IF(G979="Oil",'Growth Factors'!$G$7,'Growth Factors'!$M$7)))</f>
        <v>-9.7846340250338504E-3</v>
      </c>
      <c r="K979" s="23">
        <f>IF(G979="Mix",'Growth Factors'!$N$12,(IF(G979="Oil",'Growth Factors'!$E$12,'Growth Factors'!$K$12)))</f>
        <v>0.12354040091572198</v>
      </c>
      <c r="L979" s="23">
        <f>IF(G979="Mix",'Growth Factors'!$O$12,(IF(G979="Oil",'Growth Factors'!$F$12,'Growth Factors'!$L$12)))</f>
        <v>0.23183776999580308</v>
      </c>
      <c r="M979" s="23">
        <f>IF(G979="Mix",'Growth Factors'!$P$12,(IF(G979="Oil",'Growth Factors'!$G$12,'Growth Factors'!$M$12)))</f>
        <v>2.7241294693957304E-2</v>
      </c>
      <c r="N979" s="24" t="str">
        <f>VLOOKUP(A979,'Part 50 Counties'!$A$2:$B$34,2)</f>
        <v>No</v>
      </c>
      <c r="O979" s="25">
        <f>(IF(N979="No",0,(IF(D979="CO2",0,(VLOOKUP(F979,'Rule Reductions'!$C$2:$E$75,2,FALSE))))))</f>
        <v>0</v>
      </c>
      <c r="P979" s="25">
        <f>(IF(N979="No",0,(IF(D979="CO2",0,(VLOOKUP(F979,'Rule Reductions'!$C$2:$E$75,3,FALSE))))))</f>
        <v>0</v>
      </c>
      <c r="Q979" s="22">
        <f t="shared" si="90"/>
        <v>0</v>
      </c>
      <c r="R979" s="22">
        <f t="shared" si="91"/>
        <v>0</v>
      </c>
      <c r="S979" s="22">
        <f t="shared" si="92"/>
        <v>0</v>
      </c>
      <c r="T979" s="22">
        <f t="shared" si="93"/>
        <v>0</v>
      </c>
      <c r="U979" s="22">
        <f t="shared" si="94"/>
        <v>0</v>
      </c>
      <c r="V979" s="22">
        <f t="shared" si="95"/>
        <v>0</v>
      </c>
    </row>
    <row r="980" spans="1:22" x14ac:dyDescent="0.25">
      <c r="A980" s="1" t="s">
        <v>41</v>
      </c>
      <c r="B980" s="1" t="s">
        <v>16</v>
      </c>
      <c r="C980" s="1" t="s">
        <v>5</v>
      </c>
      <c r="D980" s="1" t="s">
        <v>23</v>
      </c>
      <c r="E980" s="2">
        <v>4965.4351388456198</v>
      </c>
      <c r="F980" s="1" t="s">
        <v>5</v>
      </c>
      <c r="G980" s="1" t="s">
        <v>101</v>
      </c>
      <c r="H980" s="13">
        <f>IF(G980="Mix",'Growth Factors'!$N$7,(IF(G980="Oil",'Growth Factors'!$E$7,'Growth Factors'!$K$7)))</f>
        <v>8.9570562775409979E-2</v>
      </c>
      <c r="I980" s="23">
        <f>IF(G980="Mix",'Growth Factors'!$O$7,(IF(G980="Oil",'Growth Factors'!$F$7,'Growth Factors'!$L$7)))</f>
        <v>0.14741463403243865</v>
      </c>
      <c r="J980" s="23">
        <f>IF(G980="Mix",'Growth Factors'!$P$7,(IF(G980="Oil",'Growth Factors'!$G$7,'Growth Factors'!$M$7)))</f>
        <v>-9.7846340250338504E-3</v>
      </c>
      <c r="K980" s="23">
        <f>IF(G980="Mix",'Growth Factors'!$N$12,(IF(G980="Oil",'Growth Factors'!$E$12,'Growth Factors'!$K$12)))</f>
        <v>0.12354040091572198</v>
      </c>
      <c r="L980" s="23">
        <f>IF(G980="Mix",'Growth Factors'!$O$12,(IF(G980="Oil",'Growth Factors'!$F$12,'Growth Factors'!$L$12)))</f>
        <v>0.23183776999580308</v>
      </c>
      <c r="M980" s="23">
        <f>IF(G980="Mix",'Growth Factors'!$P$12,(IF(G980="Oil",'Growth Factors'!$G$12,'Growth Factors'!$M$12)))</f>
        <v>2.7241294693957304E-2</v>
      </c>
      <c r="N980" s="24" t="str">
        <f>VLOOKUP(A980,'Part 50 Counties'!$A$2:$B$34,2)</f>
        <v>Yes</v>
      </c>
      <c r="O980" s="25">
        <f>(IF(N980="No",0,(IF(D980="CO2",0,(VLOOKUP(F980,'Rule Reductions'!$C$2:$E$75,2,FALSE))))))</f>
        <v>0.5129999999999999</v>
      </c>
      <c r="P980" s="25">
        <f>(IF(N980="No",0,(IF(D980="CO2",0,(VLOOKUP(F980,'Rule Reductions'!$C$2:$E$75,3,FALSE))))))</f>
        <v>0.5129999999999999</v>
      </c>
      <c r="Q980" s="22">
        <f t="shared" si="90"/>
        <v>2634.763483865871</v>
      </c>
      <c r="R980" s="22">
        <f t="shared" si="91"/>
        <v>2774.6401030707252</v>
      </c>
      <c r="S980" s="22">
        <f t="shared" si="92"/>
        <v>2394.5060343664059</v>
      </c>
      <c r="T980" s="22">
        <f t="shared" si="93"/>
        <v>2716.9082224837562</v>
      </c>
      <c r="U980" s="22">
        <f t="shared" si="94"/>
        <v>2978.7893371167684</v>
      </c>
      <c r="V980" s="22">
        <f t="shared" si="95"/>
        <v>2484.0409101036162</v>
      </c>
    </row>
    <row r="981" spans="1:22" x14ac:dyDescent="0.25">
      <c r="A981" s="1" t="s">
        <v>41</v>
      </c>
      <c r="B981" s="1" t="s">
        <v>16</v>
      </c>
      <c r="C981" s="1" t="s">
        <v>5</v>
      </c>
      <c r="D981" s="1" t="s">
        <v>24</v>
      </c>
      <c r="E981" s="2">
        <v>105.516433840741</v>
      </c>
      <c r="F981" s="1" t="s">
        <v>5</v>
      </c>
      <c r="G981" s="1" t="s">
        <v>101</v>
      </c>
      <c r="H981" s="13">
        <f>IF(G981="Mix",'Growth Factors'!$N$7,(IF(G981="Oil",'Growth Factors'!$E$7,'Growth Factors'!$K$7)))</f>
        <v>8.9570562775409979E-2</v>
      </c>
      <c r="I981" s="23">
        <f>IF(G981="Mix",'Growth Factors'!$O$7,(IF(G981="Oil",'Growth Factors'!$F$7,'Growth Factors'!$L$7)))</f>
        <v>0.14741463403243865</v>
      </c>
      <c r="J981" s="23">
        <f>IF(G981="Mix",'Growth Factors'!$P$7,(IF(G981="Oil",'Growth Factors'!$G$7,'Growth Factors'!$M$7)))</f>
        <v>-9.7846340250338504E-3</v>
      </c>
      <c r="K981" s="23">
        <f>IF(G981="Mix",'Growth Factors'!$N$12,(IF(G981="Oil",'Growth Factors'!$E$12,'Growth Factors'!$K$12)))</f>
        <v>0.12354040091572198</v>
      </c>
      <c r="L981" s="23">
        <f>IF(G981="Mix",'Growth Factors'!$O$12,(IF(G981="Oil",'Growth Factors'!$F$12,'Growth Factors'!$L$12)))</f>
        <v>0.23183776999580308</v>
      </c>
      <c r="M981" s="23">
        <f>IF(G981="Mix",'Growth Factors'!$P$12,(IF(G981="Oil",'Growth Factors'!$G$12,'Growth Factors'!$M$12)))</f>
        <v>2.7241294693957304E-2</v>
      </c>
      <c r="N981" s="24" t="str">
        <f>VLOOKUP(A981,'Part 50 Counties'!$A$2:$B$34,2)</f>
        <v>Yes</v>
      </c>
      <c r="O981" s="25">
        <f>(IF(N981="No",0,(IF(D981="CO2",0,(VLOOKUP(F981,'Rule Reductions'!$C$2:$E$75,2,FALSE))))))</f>
        <v>0</v>
      </c>
      <c r="P981" s="25">
        <f>(IF(N981="No",0,(IF(D981="CO2",0,(VLOOKUP(F981,'Rule Reductions'!$C$2:$E$75,3,FALSE))))))</f>
        <v>0</v>
      </c>
      <c r="Q981" s="22">
        <f t="shared" si="90"/>
        <v>114.96760020191049</v>
      </c>
      <c r="R981" s="22">
        <f t="shared" si="91"/>
        <v>121.07110031978186</v>
      </c>
      <c r="S981" s="22">
        <f t="shared" si="92"/>
        <v>104.48399415198266</v>
      </c>
      <c r="T981" s="22">
        <f t="shared" si="93"/>
        <v>118.5519763806234</v>
      </c>
      <c r="U981" s="22">
        <f t="shared" si="94"/>
        <v>129.9791285602881</v>
      </c>
      <c r="V981" s="22">
        <f t="shared" si="95"/>
        <v>108.39083811005207</v>
      </c>
    </row>
    <row r="982" spans="1:22" x14ac:dyDescent="0.25">
      <c r="A982" s="1" t="s">
        <v>41</v>
      </c>
      <c r="B982" s="1" t="s">
        <v>34</v>
      </c>
      <c r="C982" s="1" t="s">
        <v>5</v>
      </c>
      <c r="D982" s="1" t="s">
        <v>23</v>
      </c>
      <c r="E982" s="2">
        <v>1938.813071</v>
      </c>
      <c r="F982" s="1" t="s">
        <v>5</v>
      </c>
      <c r="G982" s="1" t="s">
        <v>101</v>
      </c>
      <c r="H982" s="13">
        <f>IF(G982="Mix",'Growth Factors'!$N$7,(IF(G982="Oil",'Growth Factors'!$E$7,'Growth Factors'!$K$7)))</f>
        <v>8.9570562775409979E-2</v>
      </c>
      <c r="I982" s="23">
        <f>IF(G982="Mix",'Growth Factors'!$O$7,(IF(G982="Oil",'Growth Factors'!$F$7,'Growth Factors'!$L$7)))</f>
        <v>0.14741463403243865</v>
      </c>
      <c r="J982" s="23">
        <f>IF(G982="Mix",'Growth Factors'!$P$7,(IF(G982="Oil",'Growth Factors'!$G$7,'Growth Factors'!$M$7)))</f>
        <v>-9.7846340250338504E-3</v>
      </c>
      <c r="K982" s="23">
        <f>IF(G982="Mix",'Growth Factors'!$N$12,(IF(G982="Oil",'Growth Factors'!$E$12,'Growth Factors'!$K$12)))</f>
        <v>0.12354040091572198</v>
      </c>
      <c r="L982" s="23">
        <f>IF(G982="Mix",'Growth Factors'!$O$12,(IF(G982="Oil",'Growth Factors'!$F$12,'Growth Factors'!$L$12)))</f>
        <v>0.23183776999580308</v>
      </c>
      <c r="M982" s="23">
        <f>IF(G982="Mix",'Growth Factors'!$P$12,(IF(G982="Oil",'Growth Factors'!$G$12,'Growth Factors'!$M$12)))</f>
        <v>2.7241294693957304E-2</v>
      </c>
      <c r="N982" s="24" t="str">
        <f>VLOOKUP(A982,'Part 50 Counties'!$A$2:$B$34,2)</f>
        <v>Yes</v>
      </c>
      <c r="O982" s="25">
        <f>(IF(N982="No",0,(IF(D982="CO2",0,(VLOOKUP(F982,'Rule Reductions'!$C$2:$E$75,2,FALSE))))))</f>
        <v>0.5129999999999999</v>
      </c>
      <c r="P982" s="25">
        <f>(IF(N982="No",0,(IF(D982="CO2",0,(VLOOKUP(F982,'Rule Reductions'!$C$2:$E$75,3,FALSE))))))</f>
        <v>0.5129999999999999</v>
      </c>
      <c r="Q982" s="22">
        <f t="shared" si="90"/>
        <v>1028.7746670073805</v>
      </c>
      <c r="R982" s="22">
        <f t="shared" si="91"/>
        <v>1083.3911527852429</v>
      </c>
      <c r="S982" s="22">
        <f t="shared" si="92"/>
        <v>934.96329489811171</v>
      </c>
      <c r="T982" s="22">
        <f t="shared" si="93"/>
        <v>1060.8490549497953</v>
      </c>
      <c r="U982" s="22">
        <f t="shared" si="94"/>
        <v>1163.1036437020261</v>
      </c>
      <c r="V982" s="22">
        <f t="shared" si="95"/>
        <v>969.92324957189703</v>
      </c>
    </row>
    <row r="983" spans="1:22" x14ac:dyDescent="0.25">
      <c r="A983" s="1" t="s">
        <v>41</v>
      </c>
      <c r="B983" s="1" t="s">
        <v>34</v>
      </c>
      <c r="C983" s="1" t="s">
        <v>5</v>
      </c>
      <c r="D983" s="1" t="s">
        <v>24</v>
      </c>
      <c r="E983" s="2">
        <v>119.91062099</v>
      </c>
      <c r="F983" s="1" t="s">
        <v>5</v>
      </c>
      <c r="G983" s="1" t="s">
        <v>101</v>
      </c>
      <c r="H983" s="13">
        <f>IF(G983="Mix",'Growth Factors'!$N$7,(IF(G983="Oil",'Growth Factors'!$E$7,'Growth Factors'!$K$7)))</f>
        <v>8.9570562775409979E-2</v>
      </c>
      <c r="I983" s="23">
        <f>IF(G983="Mix",'Growth Factors'!$O$7,(IF(G983="Oil",'Growth Factors'!$F$7,'Growth Factors'!$L$7)))</f>
        <v>0.14741463403243865</v>
      </c>
      <c r="J983" s="23">
        <f>IF(G983="Mix",'Growth Factors'!$P$7,(IF(G983="Oil",'Growth Factors'!$G$7,'Growth Factors'!$M$7)))</f>
        <v>-9.7846340250338504E-3</v>
      </c>
      <c r="K983" s="23">
        <f>IF(G983="Mix",'Growth Factors'!$N$12,(IF(G983="Oil",'Growth Factors'!$E$12,'Growth Factors'!$K$12)))</f>
        <v>0.12354040091572198</v>
      </c>
      <c r="L983" s="23">
        <f>IF(G983="Mix",'Growth Factors'!$O$12,(IF(G983="Oil",'Growth Factors'!$F$12,'Growth Factors'!$L$12)))</f>
        <v>0.23183776999580308</v>
      </c>
      <c r="M983" s="23">
        <f>IF(G983="Mix",'Growth Factors'!$P$12,(IF(G983="Oil",'Growth Factors'!$G$12,'Growth Factors'!$M$12)))</f>
        <v>2.7241294693957304E-2</v>
      </c>
      <c r="N983" s="24" t="str">
        <f>VLOOKUP(A983,'Part 50 Counties'!$A$2:$B$34,2)</f>
        <v>Yes</v>
      </c>
      <c r="O983" s="25">
        <f>(IF(N983="No",0,(IF(D983="CO2",0,(VLOOKUP(F983,'Rule Reductions'!$C$2:$E$75,2,FALSE))))))</f>
        <v>0</v>
      </c>
      <c r="P983" s="25">
        <f>(IF(N983="No",0,(IF(D983="CO2",0,(VLOOKUP(F983,'Rule Reductions'!$C$2:$E$75,3,FALSE))))))</f>
        <v>0</v>
      </c>
      <c r="Q983" s="22">
        <f t="shared" si="90"/>
        <v>130.6510827948232</v>
      </c>
      <c r="R983" s="22">
        <f t="shared" si="91"/>
        <v>137.58720129984331</v>
      </c>
      <c r="S983" s="22">
        <f t="shared" si="92"/>
        <v>118.73733944789831</v>
      </c>
      <c r="T983" s="22">
        <f t="shared" si="93"/>
        <v>134.72442718115778</v>
      </c>
      <c r="U983" s="22">
        <f t="shared" si="94"/>
        <v>147.71043195913356</v>
      </c>
      <c r="V983" s="22">
        <f t="shared" si="95"/>
        <v>123.17714155332401</v>
      </c>
    </row>
    <row r="984" spans="1:22" x14ac:dyDescent="0.25">
      <c r="A984" s="1" t="s">
        <v>41</v>
      </c>
      <c r="B984" s="1" t="s">
        <v>45</v>
      </c>
      <c r="C984" s="1" t="s">
        <v>5</v>
      </c>
      <c r="D984" s="1" t="s">
        <v>23</v>
      </c>
      <c r="E984" s="2">
        <v>362.52187399738102</v>
      </c>
      <c r="F984" s="1" t="s">
        <v>5</v>
      </c>
      <c r="G984" s="1" t="s">
        <v>101</v>
      </c>
      <c r="H984" s="13">
        <f>IF(G984="Mix",'Growth Factors'!$N$7,(IF(G984="Oil",'Growth Factors'!$E$7,'Growth Factors'!$K$7)))</f>
        <v>8.9570562775409979E-2</v>
      </c>
      <c r="I984" s="23">
        <f>IF(G984="Mix",'Growth Factors'!$O$7,(IF(G984="Oil",'Growth Factors'!$F$7,'Growth Factors'!$L$7)))</f>
        <v>0.14741463403243865</v>
      </c>
      <c r="J984" s="23">
        <f>IF(G984="Mix",'Growth Factors'!$P$7,(IF(G984="Oil",'Growth Factors'!$G$7,'Growth Factors'!$M$7)))</f>
        <v>-9.7846340250338504E-3</v>
      </c>
      <c r="K984" s="23">
        <f>IF(G984="Mix",'Growth Factors'!$N$12,(IF(G984="Oil",'Growth Factors'!$E$12,'Growth Factors'!$K$12)))</f>
        <v>0.12354040091572198</v>
      </c>
      <c r="L984" s="23">
        <f>IF(G984="Mix",'Growth Factors'!$O$12,(IF(G984="Oil",'Growth Factors'!$F$12,'Growth Factors'!$L$12)))</f>
        <v>0.23183776999580308</v>
      </c>
      <c r="M984" s="23">
        <f>IF(G984="Mix",'Growth Factors'!$P$12,(IF(G984="Oil",'Growth Factors'!$G$12,'Growth Factors'!$M$12)))</f>
        <v>2.7241294693957304E-2</v>
      </c>
      <c r="N984" s="24" t="str">
        <f>VLOOKUP(A984,'Part 50 Counties'!$A$2:$B$34,2)</f>
        <v>Yes</v>
      </c>
      <c r="O984" s="25">
        <f>(IF(N984="No",0,(IF(D984="CO2",0,(VLOOKUP(F984,'Rule Reductions'!$C$2:$E$75,2,FALSE))))))</f>
        <v>0.5129999999999999</v>
      </c>
      <c r="P984" s="25">
        <f>(IF(N984="No",0,(IF(D984="CO2",0,(VLOOKUP(F984,'Rule Reductions'!$C$2:$E$75,3,FALSE))))))</f>
        <v>0.5129999999999999</v>
      </c>
      <c r="Q984" s="22">
        <f t="shared" si="90"/>
        <v>192.36167002535498</v>
      </c>
      <c r="R984" s="22">
        <f t="shared" si="91"/>
        <v>202.5739339467705</v>
      </c>
      <c r="S984" s="22">
        <f t="shared" si="92"/>
        <v>174.82069357537844</v>
      </c>
      <c r="T984" s="22">
        <f t="shared" si="93"/>
        <v>198.35898219439562</v>
      </c>
      <c r="U984" s="22">
        <f t="shared" si="94"/>
        <v>217.4786826409015</v>
      </c>
      <c r="V984" s="22">
        <f t="shared" si="95"/>
        <v>181.35755289037539</v>
      </c>
    </row>
    <row r="985" spans="1:22" x14ac:dyDescent="0.25">
      <c r="A985" s="1" t="s">
        <v>41</v>
      </c>
      <c r="B985" s="1" t="s">
        <v>45</v>
      </c>
      <c r="C985" s="1" t="s">
        <v>5</v>
      </c>
      <c r="D985" s="1" t="s">
        <v>24</v>
      </c>
      <c r="E985" s="2">
        <v>54.103010106469299</v>
      </c>
      <c r="F985" s="1" t="s">
        <v>5</v>
      </c>
      <c r="G985" s="1" t="s">
        <v>101</v>
      </c>
      <c r="H985" s="13">
        <f>IF(G985="Mix",'Growth Factors'!$N$7,(IF(G985="Oil",'Growth Factors'!$E$7,'Growth Factors'!$K$7)))</f>
        <v>8.9570562775409979E-2</v>
      </c>
      <c r="I985" s="23">
        <f>IF(G985="Mix",'Growth Factors'!$O$7,(IF(G985="Oil",'Growth Factors'!$F$7,'Growth Factors'!$L$7)))</f>
        <v>0.14741463403243865</v>
      </c>
      <c r="J985" s="23">
        <f>IF(G985="Mix",'Growth Factors'!$P$7,(IF(G985="Oil",'Growth Factors'!$G$7,'Growth Factors'!$M$7)))</f>
        <v>-9.7846340250338504E-3</v>
      </c>
      <c r="K985" s="23">
        <f>IF(G985="Mix",'Growth Factors'!$N$12,(IF(G985="Oil",'Growth Factors'!$E$12,'Growth Factors'!$K$12)))</f>
        <v>0.12354040091572198</v>
      </c>
      <c r="L985" s="23">
        <f>IF(G985="Mix",'Growth Factors'!$O$12,(IF(G985="Oil",'Growth Factors'!$F$12,'Growth Factors'!$L$12)))</f>
        <v>0.23183776999580308</v>
      </c>
      <c r="M985" s="23">
        <f>IF(G985="Mix",'Growth Factors'!$P$12,(IF(G985="Oil",'Growth Factors'!$G$12,'Growth Factors'!$M$12)))</f>
        <v>2.7241294693957304E-2</v>
      </c>
      <c r="N985" s="24" t="str">
        <f>VLOOKUP(A985,'Part 50 Counties'!$A$2:$B$34,2)</f>
        <v>Yes</v>
      </c>
      <c r="O985" s="25">
        <f>(IF(N985="No",0,(IF(D985="CO2",0,(VLOOKUP(F985,'Rule Reductions'!$C$2:$E$75,2,FALSE))))))</f>
        <v>0</v>
      </c>
      <c r="P985" s="25">
        <f>(IF(N985="No",0,(IF(D985="CO2",0,(VLOOKUP(F985,'Rule Reductions'!$C$2:$E$75,3,FALSE))))))</f>
        <v>0</v>
      </c>
      <c r="Q985" s="22">
        <f t="shared" si="90"/>
        <v>58.949047169549445</v>
      </c>
      <c r="R985" s="22">
        <f t="shared" si="91"/>
        <v>62.078585541367801</v>
      </c>
      <c r="S985" s="22">
        <f t="shared" si="92"/>
        <v>53.573631952924792</v>
      </c>
      <c r="T985" s="22">
        <f t="shared" si="93"/>
        <v>60.78691766576987</v>
      </c>
      <c r="U985" s="22">
        <f t="shared" si="94"/>
        <v>66.646131319613545</v>
      </c>
      <c r="V985" s="22">
        <f t="shared" si="95"/>
        <v>55.576846148609782</v>
      </c>
    </row>
    <row r="986" spans="1:22" x14ac:dyDescent="0.25">
      <c r="A986" s="1" t="s">
        <v>41</v>
      </c>
      <c r="B986" s="1" t="s">
        <v>35</v>
      </c>
      <c r="C986" s="1" t="s">
        <v>5</v>
      </c>
      <c r="D986" s="1" t="s">
        <v>23</v>
      </c>
      <c r="E986" s="2">
        <v>552.890842562025</v>
      </c>
      <c r="F986" s="1" t="s">
        <v>5</v>
      </c>
      <c r="G986" s="1" t="s">
        <v>101</v>
      </c>
      <c r="H986" s="13">
        <f>IF(G986="Mix",'Growth Factors'!$N$7,(IF(G986="Oil",'Growth Factors'!$E$7,'Growth Factors'!$K$7)))</f>
        <v>8.9570562775409979E-2</v>
      </c>
      <c r="I986" s="23">
        <f>IF(G986="Mix",'Growth Factors'!$O$7,(IF(G986="Oil",'Growth Factors'!$F$7,'Growth Factors'!$L$7)))</f>
        <v>0.14741463403243865</v>
      </c>
      <c r="J986" s="23">
        <f>IF(G986="Mix",'Growth Factors'!$P$7,(IF(G986="Oil",'Growth Factors'!$G$7,'Growth Factors'!$M$7)))</f>
        <v>-9.7846340250338504E-3</v>
      </c>
      <c r="K986" s="23">
        <f>IF(G986="Mix",'Growth Factors'!$N$12,(IF(G986="Oil",'Growth Factors'!$E$12,'Growth Factors'!$K$12)))</f>
        <v>0.12354040091572198</v>
      </c>
      <c r="L986" s="23">
        <f>IF(G986="Mix",'Growth Factors'!$O$12,(IF(G986="Oil",'Growth Factors'!$F$12,'Growth Factors'!$L$12)))</f>
        <v>0.23183776999580308</v>
      </c>
      <c r="M986" s="23">
        <f>IF(G986="Mix",'Growth Factors'!$P$12,(IF(G986="Oil",'Growth Factors'!$G$12,'Growth Factors'!$M$12)))</f>
        <v>2.7241294693957304E-2</v>
      </c>
      <c r="N986" s="24" t="str">
        <f>VLOOKUP(A986,'Part 50 Counties'!$A$2:$B$34,2)</f>
        <v>Yes</v>
      </c>
      <c r="O986" s="25">
        <f>(IF(N986="No",0,(IF(D986="CO2",0,(VLOOKUP(F986,'Rule Reductions'!$C$2:$E$75,2,FALSE))))))</f>
        <v>0.5129999999999999</v>
      </c>
      <c r="P986" s="25">
        <f>(IF(N986="No",0,(IF(D986="CO2",0,(VLOOKUP(F986,'Rule Reductions'!$C$2:$E$75,3,FALSE))))))</f>
        <v>0.5129999999999999</v>
      </c>
      <c r="Q986" s="22">
        <f t="shared" si="90"/>
        <v>293.3754166175504</v>
      </c>
      <c r="R986" s="22">
        <f t="shared" si="91"/>
        <v>308.95038631997988</v>
      </c>
      <c r="S986" s="22">
        <f t="shared" si="92"/>
        <v>266.62325090172868</v>
      </c>
      <c r="T986" s="22">
        <f t="shared" si="93"/>
        <v>302.5220618714925</v>
      </c>
      <c r="U986" s="22">
        <f t="shared" si="94"/>
        <v>331.68197758316768</v>
      </c>
      <c r="V986" s="22">
        <f t="shared" si="95"/>
        <v>276.59277250473173</v>
      </c>
    </row>
    <row r="987" spans="1:22" x14ac:dyDescent="0.25">
      <c r="A987" s="1" t="s">
        <v>41</v>
      </c>
      <c r="B987" s="1" t="s">
        <v>35</v>
      </c>
      <c r="C987" s="1" t="s">
        <v>5</v>
      </c>
      <c r="D987" s="1" t="s">
        <v>24</v>
      </c>
      <c r="E987" s="2">
        <v>12.0556962025316</v>
      </c>
      <c r="F987" s="1" t="s">
        <v>5</v>
      </c>
      <c r="G987" s="1" t="s">
        <v>101</v>
      </c>
      <c r="H987" s="13">
        <f>IF(G987="Mix",'Growth Factors'!$N$7,(IF(G987="Oil",'Growth Factors'!$E$7,'Growth Factors'!$K$7)))</f>
        <v>8.9570562775409979E-2</v>
      </c>
      <c r="I987" s="23">
        <f>IF(G987="Mix",'Growth Factors'!$O$7,(IF(G987="Oil",'Growth Factors'!$F$7,'Growth Factors'!$L$7)))</f>
        <v>0.14741463403243865</v>
      </c>
      <c r="J987" s="23">
        <f>IF(G987="Mix",'Growth Factors'!$P$7,(IF(G987="Oil",'Growth Factors'!$G$7,'Growth Factors'!$M$7)))</f>
        <v>-9.7846340250338504E-3</v>
      </c>
      <c r="K987" s="23">
        <f>IF(G987="Mix",'Growth Factors'!$N$12,(IF(G987="Oil",'Growth Factors'!$E$12,'Growth Factors'!$K$12)))</f>
        <v>0.12354040091572198</v>
      </c>
      <c r="L987" s="23">
        <f>IF(G987="Mix",'Growth Factors'!$O$12,(IF(G987="Oil",'Growth Factors'!$F$12,'Growth Factors'!$L$12)))</f>
        <v>0.23183776999580308</v>
      </c>
      <c r="M987" s="23">
        <f>IF(G987="Mix",'Growth Factors'!$P$12,(IF(G987="Oil",'Growth Factors'!$G$12,'Growth Factors'!$M$12)))</f>
        <v>2.7241294693957304E-2</v>
      </c>
      <c r="N987" s="24" t="str">
        <f>VLOOKUP(A987,'Part 50 Counties'!$A$2:$B$34,2)</f>
        <v>Yes</v>
      </c>
      <c r="O987" s="25">
        <f>(IF(N987="No",0,(IF(D987="CO2",0,(VLOOKUP(F987,'Rule Reductions'!$C$2:$E$75,2,FALSE))))))</f>
        <v>0</v>
      </c>
      <c r="P987" s="25">
        <f>(IF(N987="No",0,(IF(D987="CO2",0,(VLOOKUP(F987,'Rule Reductions'!$C$2:$E$75,3,FALSE))))))</f>
        <v>0</v>
      </c>
      <c r="Q987" s="22">
        <f t="shared" si="90"/>
        <v>13.135531696041728</v>
      </c>
      <c r="R987" s="22">
        <f t="shared" si="91"/>
        <v>13.832882246234057</v>
      </c>
      <c r="S987" s="22">
        <f t="shared" si="92"/>
        <v>11.937735627272838</v>
      </c>
      <c r="T987" s="22">
        <f t="shared" si="93"/>
        <v>13.5450617447105</v>
      </c>
      <c r="U987" s="22">
        <f t="shared" si="94"/>
        <v>14.850661925873398</v>
      </c>
      <c r="V987" s="22">
        <f t="shared" si="95"/>
        <v>12.384108975525585</v>
      </c>
    </row>
    <row r="988" spans="1:22" x14ac:dyDescent="0.25">
      <c r="A988" s="1" t="s">
        <v>41</v>
      </c>
      <c r="B988" s="1" t="s">
        <v>83</v>
      </c>
      <c r="C988" s="1" t="s">
        <v>5</v>
      </c>
      <c r="D988" s="1" t="s">
        <v>23</v>
      </c>
      <c r="E988" s="2">
        <v>299</v>
      </c>
      <c r="F988" s="1" t="s">
        <v>5</v>
      </c>
      <c r="G988" s="1" t="s">
        <v>101</v>
      </c>
      <c r="H988" s="13">
        <f>IF(G988="Mix",'Growth Factors'!$N$7,(IF(G988="Oil",'Growth Factors'!$E$7,'Growth Factors'!$K$7)))</f>
        <v>8.9570562775409979E-2</v>
      </c>
      <c r="I988" s="23">
        <f>IF(G988="Mix",'Growth Factors'!$O$7,(IF(G988="Oil",'Growth Factors'!$F$7,'Growth Factors'!$L$7)))</f>
        <v>0.14741463403243865</v>
      </c>
      <c r="J988" s="23">
        <f>IF(G988="Mix",'Growth Factors'!$P$7,(IF(G988="Oil",'Growth Factors'!$G$7,'Growth Factors'!$M$7)))</f>
        <v>-9.7846340250338504E-3</v>
      </c>
      <c r="K988" s="23">
        <f>IF(G988="Mix",'Growth Factors'!$N$12,(IF(G988="Oil",'Growth Factors'!$E$12,'Growth Factors'!$K$12)))</f>
        <v>0.12354040091572198</v>
      </c>
      <c r="L988" s="23">
        <f>IF(G988="Mix",'Growth Factors'!$O$12,(IF(G988="Oil",'Growth Factors'!$F$12,'Growth Factors'!$L$12)))</f>
        <v>0.23183776999580308</v>
      </c>
      <c r="M988" s="23">
        <f>IF(G988="Mix",'Growth Factors'!$P$12,(IF(G988="Oil",'Growth Factors'!$G$12,'Growth Factors'!$M$12)))</f>
        <v>2.7241294693957304E-2</v>
      </c>
      <c r="N988" s="24" t="str">
        <f>VLOOKUP(A988,'Part 50 Counties'!$A$2:$B$34,2)</f>
        <v>Yes</v>
      </c>
      <c r="O988" s="25">
        <f>(IF(N988="No",0,(IF(D988="CO2",0,(VLOOKUP(F988,'Rule Reductions'!$C$2:$E$75,2,FALSE))))))</f>
        <v>0.5129999999999999</v>
      </c>
      <c r="P988" s="25">
        <f>(IF(N988="No",0,(IF(D988="CO2",0,(VLOOKUP(F988,'Rule Reductions'!$C$2:$E$75,3,FALSE))))))</f>
        <v>0.5129999999999999</v>
      </c>
      <c r="Q988" s="22">
        <f t="shared" si="90"/>
        <v>158.6556383574158</v>
      </c>
      <c r="R988" s="22">
        <f t="shared" si="91"/>
        <v>167.07848710536553</v>
      </c>
      <c r="S988" s="22">
        <f t="shared" si="92"/>
        <v>144.1882300857128</v>
      </c>
      <c r="T988" s="22">
        <f t="shared" si="93"/>
        <v>163.60208839854104</v>
      </c>
      <c r="U988" s="22">
        <f t="shared" si="94"/>
        <v>179.37159320239894</v>
      </c>
      <c r="V988" s="22">
        <f t="shared" si="95"/>
        <v>149.57968664427125</v>
      </c>
    </row>
    <row r="989" spans="1:22" x14ac:dyDescent="0.25">
      <c r="A989" s="1" t="s">
        <v>41</v>
      </c>
      <c r="B989" s="1" t="s">
        <v>83</v>
      </c>
      <c r="C989" s="1" t="s">
        <v>5</v>
      </c>
      <c r="D989" s="1" t="s">
        <v>24</v>
      </c>
      <c r="E989" s="6">
        <v>8.8000000000000007</v>
      </c>
      <c r="F989" s="1" t="s">
        <v>5</v>
      </c>
      <c r="G989" s="1" t="s">
        <v>101</v>
      </c>
      <c r="H989" s="13">
        <f>IF(G989="Mix",'Growth Factors'!$N$7,(IF(G989="Oil",'Growth Factors'!$E$7,'Growth Factors'!$K$7)))</f>
        <v>8.9570562775409979E-2</v>
      </c>
      <c r="I989" s="23">
        <f>IF(G989="Mix",'Growth Factors'!$O$7,(IF(G989="Oil",'Growth Factors'!$F$7,'Growth Factors'!$L$7)))</f>
        <v>0.14741463403243865</v>
      </c>
      <c r="J989" s="23">
        <f>IF(G989="Mix",'Growth Factors'!$P$7,(IF(G989="Oil",'Growth Factors'!$G$7,'Growth Factors'!$M$7)))</f>
        <v>-9.7846340250338504E-3</v>
      </c>
      <c r="K989" s="23">
        <f>IF(G989="Mix",'Growth Factors'!$N$12,(IF(G989="Oil",'Growth Factors'!$E$12,'Growth Factors'!$K$12)))</f>
        <v>0.12354040091572198</v>
      </c>
      <c r="L989" s="23">
        <f>IF(G989="Mix",'Growth Factors'!$O$12,(IF(G989="Oil",'Growth Factors'!$F$12,'Growth Factors'!$L$12)))</f>
        <v>0.23183776999580308</v>
      </c>
      <c r="M989" s="23">
        <f>IF(G989="Mix",'Growth Factors'!$P$12,(IF(G989="Oil",'Growth Factors'!$G$12,'Growth Factors'!$M$12)))</f>
        <v>2.7241294693957304E-2</v>
      </c>
      <c r="N989" s="24" t="str">
        <f>VLOOKUP(A989,'Part 50 Counties'!$A$2:$B$34,2)</f>
        <v>Yes</v>
      </c>
      <c r="O989" s="25">
        <f>(IF(N989="No",0,(IF(D989="CO2",0,(VLOOKUP(F989,'Rule Reductions'!$C$2:$E$75,2,FALSE))))))</f>
        <v>0</v>
      </c>
      <c r="P989" s="25">
        <f>(IF(N989="No",0,(IF(D989="CO2",0,(VLOOKUP(F989,'Rule Reductions'!$C$2:$E$75,3,FALSE))))))</f>
        <v>0</v>
      </c>
      <c r="Q989" s="22">
        <f t="shared" si="90"/>
        <v>9.5882209524236082</v>
      </c>
      <c r="R989" s="22">
        <f t="shared" si="91"/>
        <v>10.097248779485462</v>
      </c>
      <c r="S989" s="22">
        <f t="shared" si="92"/>
        <v>8.7138952205797029</v>
      </c>
      <c r="T989" s="22">
        <f t="shared" si="93"/>
        <v>9.8871555280583543</v>
      </c>
      <c r="U989" s="22">
        <f t="shared" si="94"/>
        <v>10.840172375963069</v>
      </c>
      <c r="V989" s="22">
        <f t="shared" si="95"/>
        <v>9.0397233933068257</v>
      </c>
    </row>
    <row r="990" spans="1:22" x14ac:dyDescent="0.25">
      <c r="A990" s="1" t="s">
        <v>64</v>
      </c>
      <c r="B990" s="1" t="s">
        <v>35</v>
      </c>
      <c r="C990" s="1" t="s">
        <v>5</v>
      </c>
      <c r="D990" s="1" t="s">
        <v>23</v>
      </c>
      <c r="E990" s="2">
        <v>94.106662900000003</v>
      </c>
      <c r="F990" s="1" t="s">
        <v>5</v>
      </c>
      <c r="G990" s="1" t="s">
        <v>101</v>
      </c>
      <c r="H990" s="13">
        <f>IF(G990="Mix",'Growth Factors'!$N$7,(IF(G990="Oil",'Growth Factors'!$E$7,'Growth Factors'!$K$7)))</f>
        <v>8.9570562775409979E-2</v>
      </c>
      <c r="I990" s="23">
        <f>IF(G990="Mix",'Growth Factors'!$O$7,(IF(G990="Oil",'Growth Factors'!$F$7,'Growth Factors'!$L$7)))</f>
        <v>0.14741463403243865</v>
      </c>
      <c r="J990" s="23">
        <f>IF(G990="Mix",'Growth Factors'!$P$7,(IF(G990="Oil",'Growth Factors'!$G$7,'Growth Factors'!$M$7)))</f>
        <v>-9.7846340250338504E-3</v>
      </c>
      <c r="K990" s="23">
        <f>IF(G990="Mix",'Growth Factors'!$N$12,(IF(G990="Oil",'Growth Factors'!$E$12,'Growth Factors'!$K$12)))</f>
        <v>0.12354040091572198</v>
      </c>
      <c r="L990" s="23">
        <f>IF(G990="Mix",'Growth Factors'!$O$12,(IF(G990="Oil",'Growth Factors'!$F$12,'Growth Factors'!$L$12)))</f>
        <v>0.23183776999580308</v>
      </c>
      <c r="M990" s="23">
        <f>IF(G990="Mix",'Growth Factors'!$P$12,(IF(G990="Oil",'Growth Factors'!$G$12,'Growth Factors'!$M$12)))</f>
        <v>2.7241294693957304E-2</v>
      </c>
      <c r="N990" s="24" t="str">
        <f>VLOOKUP(A990,'Part 50 Counties'!$A$2:$B$34,2)</f>
        <v>No</v>
      </c>
      <c r="O990" s="25">
        <f>(IF(N990="No",0,(IF(D990="CO2",0,(VLOOKUP(F990,'Rule Reductions'!$C$2:$E$75,2,FALSE))))))</f>
        <v>0</v>
      </c>
      <c r="P990" s="25">
        <f>(IF(N990="No",0,(IF(D990="CO2",0,(VLOOKUP(F990,'Rule Reductions'!$C$2:$E$75,3,FALSE))))))</f>
        <v>0</v>
      </c>
      <c r="Q990" s="22">
        <f t="shared" si="90"/>
        <v>102.53584965686881</v>
      </c>
      <c r="R990" s="22">
        <f t="shared" si="91"/>
        <v>107.97936217141758</v>
      </c>
      <c r="S990" s="22">
        <f t="shared" si="92"/>
        <v>93.185863644206279</v>
      </c>
      <c r="T990" s="22">
        <f t="shared" si="93"/>
        <v>105.7326377635067</v>
      </c>
      <c r="U990" s="22">
        <f t="shared" si="94"/>
        <v>115.92414176848278</v>
      </c>
      <c r="V990" s="22">
        <f t="shared" si="95"/>
        <v>96.670250236723803</v>
      </c>
    </row>
    <row r="991" spans="1:22" x14ac:dyDescent="0.25">
      <c r="A991" s="1" t="s">
        <v>64</v>
      </c>
      <c r="B991" s="1" t="s">
        <v>35</v>
      </c>
      <c r="C991" s="1" t="s">
        <v>5</v>
      </c>
      <c r="D991" s="1" t="s">
        <v>24</v>
      </c>
      <c r="E991" s="6">
        <v>1.8</v>
      </c>
      <c r="F991" s="1" t="s">
        <v>5</v>
      </c>
      <c r="G991" s="1" t="s">
        <v>101</v>
      </c>
      <c r="H991" s="13">
        <f>IF(G991="Mix",'Growth Factors'!$N$7,(IF(G991="Oil",'Growth Factors'!$E$7,'Growth Factors'!$K$7)))</f>
        <v>8.9570562775409979E-2</v>
      </c>
      <c r="I991" s="23">
        <f>IF(G991="Mix",'Growth Factors'!$O$7,(IF(G991="Oil",'Growth Factors'!$F$7,'Growth Factors'!$L$7)))</f>
        <v>0.14741463403243865</v>
      </c>
      <c r="J991" s="23">
        <f>IF(G991="Mix",'Growth Factors'!$P$7,(IF(G991="Oil",'Growth Factors'!$G$7,'Growth Factors'!$M$7)))</f>
        <v>-9.7846340250338504E-3</v>
      </c>
      <c r="K991" s="23">
        <f>IF(G991="Mix",'Growth Factors'!$N$12,(IF(G991="Oil",'Growth Factors'!$E$12,'Growth Factors'!$K$12)))</f>
        <v>0.12354040091572198</v>
      </c>
      <c r="L991" s="23">
        <f>IF(G991="Mix",'Growth Factors'!$O$12,(IF(G991="Oil",'Growth Factors'!$F$12,'Growth Factors'!$L$12)))</f>
        <v>0.23183776999580308</v>
      </c>
      <c r="M991" s="23">
        <f>IF(G991="Mix",'Growth Factors'!$P$12,(IF(G991="Oil",'Growth Factors'!$G$12,'Growth Factors'!$M$12)))</f>
        <v>2.7241294693957304E-2</v>
      </c>
      <c r="N991" s="24" t="str">
        <f>VLOOKUP(A991,'Part 50 Counties'!$A$2:$B$34,2)</f>
        <v>No</v>
      </c>
      <c r="O991" s="25">
        <f>(IF(N991="No",0,(IF(D991="CO2",0,(VLOOKUP(F991,'Rule Reductions'!$C$2:$E$75,2,FALSE))))))</f>
        <v>0</v>
      </c>
      <c r="P991" s="25">
        <f>(IF(N991="No",0,(IF(D991="CO2",0,(VLOOKUP(F991,'Rule Reductions'!$C$2:$E$75,3,FALSE))))))</f>
        <v>0</v>
      </c>
      <c r="Q991" s="22">
        <f t="shared" si="90"/>
        <v>1.9612270129957381</v>
      </c>
      <c r="R991" s="22">
        <f t="shared" si="91"/>
        <v>2.0653463412583899</v>
      </c>
      <c r="S991" s="22">
        <f t="shared" si="92"/>
        <v>1.7823876587549392</v>
      </c>
      <c r="T991" s="22">
        <f t="shared" si="93"/>
        <v>2.0223727216482996</v>
      </c>
      <c r="U991" s="22">
        <f t="shared" si="94"/>
        <v>2.2173079859924458</v>
      </c>
      <c r="V991" s="22">
        <f t="shared" si="95"/>
        <v>1.8490343304491232</v>
      </c>
    </row>
    <row r="992" spans="1:22" x14ac:dyDescent="0.25">
      <c r="A992" s="1" t="s">
        <v>63</v>
      </c>
      <c r="B992" s="1" t="s">
        <v>35</v>
      </c>
      <c r="C992" s="1" t="s">
        <v>5</v>
      </c>
      <c r="D992" s="1" t="s">
        <v>23</v>
      </c>
      <c r="E992" s="2">
        <v>12.1438673468354</v>
      </c>
      <c r="F992" s="1" t="s">
        <v>5</v>
      </c>
      <c r="G992" s="1" t="s">
        <v>101</v>
      </c>
      <c r="H992" s="13">
        <f>IF(G992="Mix",'Growth Factors'!$N$7,(IF(G992="Oil",'Growth Factors'!$E$7,'Growth Factors'!$K$7)))</f>
        <v>8.9570562775409979E-2</v>
      </c>
      <c r="I992" s="23">
        <f>IF(G992="Mix",'Growth Factors'!$O$7,(IF(G992="Oil",'Growth Factors'!$F$7,'Growth Factors'!$L$7)))</f>
        <v>0.14741463403243865</v>
      </c>
      <c r="J992" s="23">
        <f>IF(G992="Mix",'Growth Factors'!$P$7,(IF(G992="Oil",'Growth Factors'!$G$7,'Growth Factors'!$M$7)))</f>
        <v>-9.7846340250338504E-3</v>
      </c>
      <c r="K992" s="23">
        <f>IF(G992="Mix",'Growth Factors'!$N$12,(IF(G992="Oil",'Growth Factors'!$E$12,'Growth Factors'!$K$12)))</f>
        <v>0.12354040091572198</v>
      </c>
      <c r="L992" s="23">
        <f>IF(G992="Mix",'Growth Factors'!$O$12,(IF(G992="Oil",'Growth Factors'!$F$12,'Growth Factors'!$L$12)))</f>
        <v>0.23183776999580308</v>
      </c>
      <c r="M992" s="23">
        <f>IF(G992="Mix",'Growth Factors'!$P$12,(IF(G992="Oil",'Growth Factors'!$G$12,'Growth Factors'!$M$12)))</f>
        <v>2.7241294693957304E-2</v>
      </c>
      <c r="N992" s="24" t="str">
        <f>VLOOKUP(A992,'Part 50 Counties'!$A$2:$B$34,2)</f>
        <v>No</v>
      </c>
      <c r="O992" s="25">
        <f>(IF(N992="No",0,(IF(D992="CO2",0,(VLOOKUP(F992,'Rule Reductions'!$C$2:$E$75,2,FALSE))))))</f>
        <v>0</v>
      </c>
      <c r="P992" s="25">
        <f>(IF(N992="No",0,(IF(D992="CO2",0,(VLOOKUP(F992,'Rule Reductions'!$C$2:$E$75,3,FALSE))))))</f>
        <v>0</v>
      </c>
      <c r="Q992" s="22">
        <f t="shared" si="90"/>
        <v>13.231600379361371</v>
      </c>
      <c r="R992" s="22">
        <f t="shared" si="91"/>
        <v>13.934051107507623</v>
      </c>
      <c r="S992" s="22">
        <f t="shared" si="92"/>
        <v>12.025044049198057</v>
      </c>
      <c r="T992" s="22">
        <f t="shared" si="93"/>
        <v>13.644125587530789</v>
      </c>
      <c r="U992" s="22">
        <f t="shared" si="94"/>
        <v>14.95927447165057</v>
      </c>
      <c r="V992" s="22">
        <f t="shared" si="95"/>
        <v>12.474682015954869</v>
      </c>
    </row>
    <row r="993" spans="1:22" x14ac:dyDescent="0.25">
      <c r="A993" s="1" t="s">
        <v>63</v>
      </c>
      <c r="B993" s="1" t="s">
        <v>35</v>
      </c>
      <c r="C993" s="1" t="s">
        <v>5</v>
      </c>
      <c r="D993" s="1" t="s">
        <v>24</v>
      </c>
      <c r="E993" s="4">
        <v>0.23797468354430401</v>
      </c>
      <c r="F993" s="1" t="s">
        <v>5</v>
      </c>
      <c r="G993" s="1" t="s">
        <v>101</v>
      </c>
      <c r="H993" s="13">
        <f>IF(G993="Mix",'Growth Factors'!$N$7,(IF(G993="Oil",'Growth Factors'!$E$7,'Growth Factors'!$K$7)))</f>
        <v>8.9570562775409979E-2</v>
      </c>
      <c r="I993" s="23">
        <f>IF(G993="Mix",'Growth Factors'!$O$7,(IF(G993="Oil",'Growth Factors'!$F$7,'Growth Factors'!$L$7)))</f>
        <v>0.14741463403243865</v>
      </c>
      <c r="J993" s="23">
        <f>IF(G993="Mix",'Growth Factors'!$P$7,(IF(G993="Oil",'Growth Factors'!$G$7,'Growth Factors'!$M$7)))</f>
        <v>-9.7846340250338504E-3</v>
      </c>
      <c r="K993" s="23">
        <f>IF(G993="Mix",'Growth Factors'!$N$12,(IF(G993="Oil",'Growth Factors'!$E$12,'Growth Factors'!$K$12)))</f>
        <v>0.12354040091572198</v>
      </c>
      <c r="L993" s="23">
        <f>IF(G993="Mix",'Growth Factors'!$O$12,(IF(G993="Oil",'Growth Factors'!$F$12,'Growth Factors'!$L$12)))</f>
        <v>0.23183776999580308</v>
      </c>
      <c r="M993" s="23">
        <f>IF(G993="Mix",'Growth Factors'!$P$12,(IF(G993="Oil",'Growth Factors'!$G$12,'Growth Factors'!$M$12)))</f>
        <v>2.7241294693957304E-2</v>
      </c>
      <c r="N993" s="24" t="str">
        <f>VLOOKUP(A993,'Part 50 Counties'!$A$2:$B$34,2)</f>
        <v>No</v>
      </c>
      <c r="O993" s="25">
        <f>(IF(N993="No",0,(IF(D993="CO2",0,(VLOOKUP(F993,'Rule Reductions'!$C$2:$E$75,2,FALSE))))))</f>
        <v>0</v>
      </c>
      <c r="P993" s="25">
        <f>(IF(N993="No",0,(IF(D993="CO2",0,(VLOOKUP(F993,'Rule Reductions'!$C$2:$E$75,3,FALSE))))))</f>
        <v>0</v>
      </c>
      <c r="Q993" s="22">
        <f t="shared" si="90"/>
        <v>0.25929020987566742</v>
      </c>
      <c r="R993" s="22">
        <f t="shared" si="91"/>
        <v>0.27305563442797298</v>
      </c>
      <c r="S993" s="22">
        <f t="shared" si="92"/>
        <v>0.23564618835859977</v>
      </c>
      <c r="T993" s="22">
        <f t="shared" si="93"/>
        <v>0.26737417135715941</v>
      </c>
      <c r="U993" s="22">
        <f t="shared" si="94"/>
        <v>0.2931462034926724</v>
      </c>
      <c r="V993" s="22">
        <f t="shared" si="95"/>
        <v>0.24445742202843562</v>
      </c>
    </row>
    <row r="994" spans="1:22" x14ac:dyDescent="0.25">
      <c r="A994" s="1" t="s">
        <v>48</v>
      </c>
      <c r="B994" s="1" t="s">
        <v>16</v>
      </c>
      <c r="C994" s="1" t="s">
        <v>5</v>
      </c>
      <c r="D994" s="1" t="s">
        <v>23</v>
      </c>
      <c r="E994" s="2">
        <v>34.233962264150897</v>
      </c>
      <c r="F994" s="1" t="s">
        <v>5</v>
      </c>
      <c r="G994" s="1" t="s">
        <v>101</v>
      </c>
      <c r="H994" s="13">
        <f>IF(G994="Mix",'Growth Factors'!$N$7,(IF(G994="Oil",'Growth Factors'!$E$7,'Growth Factors'!$K$7)))</f>
        <v>8.9570562775409979E-2</v>
      </c>
      <c r="I994" s="23">
        <f>IF(G994="Mix",'Growth Factors'!$O$7,(IF(G994="Oil",'Growth Factors'!$F$7,'Growth Factors'!$L$7)))</f>
        <v>0.14741463403243865</v>
      </c>
      <c r="J994" s="23">
        <f>IF(G994="Mix",'Growth Factors'!$P$7,(IF(G994="Oil",'Growth Factors'!$G$7,'Growth Factors'!$M$7)))</f>
        <v>-9.7846340250338504E-3</v>
      </c>
      <c r="K994" s="23">
        <f>IF(G994="Mix",'Growth Factors'!$N$12,(IF(G994="Oil",'Growth Factors'!$E$12,'Growth Factors'!$K$12)))</f>
        <v>0.12354040091572198</v>
      </c>
      <c r="L994" s="23">
        <f>IF(G994="Mix",'Growth Factors'!$O$12,(IF(G994="Oil",'Growth Factors'!$F$12,'Growth Factors'!$L$12)))</f>
        <v>0.23183776999580308</v>
      </c>
      <c r="M994" s="23">
        <f>IF(G994="Mix",'Growth Factors'!$P$12,(IF(G994="Oil",'Growth Factors'!$G$12,'Growth Factors'!$M$12)))</f>
        <v>2.7241294693957304E-2</v>
      </c>
      <c r="N994" s="24" t="str">
        <f>VLOOKUP(A994,'Part 50 Counties'!$A$2:$B$34,2)</f>
        <v>No</v>
      </c>
      <c r="O994" s="25">
        <f>(IF(N994="No",0,(IF(D994="CO2",0,(VLOOKUP(F994,'Rule Reductions'!$C$2:$E$75,2,FALSE))))))</f>
        <v>0</v>
      </c>
      <c r="P994" s="25">
        <f>(IF(N994="No",0,(IF(D994="CO2",0,(VLOOKUP(F994,'Rule Reductions'!$C$2:$E$75,3,FALSE))))))</f>
        <v>0</v>
      </c>
      <c r="Q994" s="22">
        <f t="shared" si="90"/>
        <v>37.300317530183044</v>
      </c>
      <c r="R994" s="22">
        <f t="shared" si="91"/>
        <v>39.280549282801019</v>
      </c>
      <c r="S994" s="22">
        <f t="shared" si="92"/>
        <v>33.898995472169361</v>
      </c>
      <c r="T994" s="22">
        <f t="shared" si="93"/>
        <v>38.463239687197792</v>
      </c>
      <c r="U994" s="22">
        <f t="shared" si="94"/>
        <v>42.170687733592118</v>
      </c>
      <c r="V994" s="22">
        <f t="shared" si="95"/>
        <v>35.166539718730448</v>
      </c>
    </row>
    <row r="995" spans="1:22" x14ac:dyDescent="0.25">
      <c r="A995" s="1" t="s">
        <v>48</v>
      </c>
      <c r="B995" s="1" t="s">
        <v>16</v>
      </c>
      <c r="C995" s="1" t="s">
        <v>5</v>
      </c>
      <c r="D995" s="1" t="s">
        <v>24</v>
      </c>
      <c r="E995" s="6">
        <v>1.1691551401781499</v>
      </c>
      <c r="F995" s="1" t="s">
        <v>5</v>
      </c>
      <c r="G995" s="1" t="s">
        <v>101</v>
      </c>
      <c r="H995" s="13">
        <f>IF(G995="Mix",'Growth Factors'!$N$7,(IF(G995="Oil",'Growth Factors'!$E$7,'Growth Factors'!$K$7)))</f>
        <v>8.9570562775409979E-2</v>
      </c>
      <c r="I995" s="23">
        <f>IF(G995="Mix",'Growth Factors'!$O$7,(IF(G995="Oil",'Growth Factors'!$F$7,'Growth Factors'!$L$7)))</f>
        <v>0.14741463403243865</v>
      </c>
      <c r="J995" s="23">
        <f>IF(G995="Mix",'Growth Factors'!$P$7,(IF(G995="Oil",'Growth Factors'!$G$7,'Growth Factors'!$M$7)))</f>
        <v>-9.7846340250338504E-3</v>
      </c>
      <c r="K995" s="23">
        <f>IF(G995="Mix",'Growth Factors'!$N$12,(IF(G995="Oil",'Growth Factors'!$E$12,'Growth Factors'!$K$12)))</f>
        <v>0.12354040091572198</v>
      </c>
      <c r="L995" s="23">
        <f>IF(G995="Mix",'Growth Factors'!$O$12,(IF(G995="Oil",'Growth Factors'!$F$12,'Growth Factors'!$L$12)))</f>
        <v>0.23183776999580308</v>
      </c>
      <c r="M995" s="23">
        <f>IF(G995="Mix",'Growth Factors'!$P$12,(IF(G995="Oil",'Growth Factors'!$G$12,'Growth Factors'!$M$12)))</f>
        <v>2.7241294693957304E-2</v>
      </c>
      <c r="N995" s="24" t="str">
        <f>VLOOKUP(A995,'Part 50 Counties'!$A$2:$B$34,2)</f>
        <v>No</v>
      </c>
      <c r="O995" s="25">
        <f>(IF(N995="No",0,(IF(D995="CO2",0,(VLOOKUP(F995,'Rule Reductions'!$C$2:$E$75,2,FALSE))))))</f>
        <v>0</v>
      </c>
      <c r="P995" s="25">
        <f>(IF(N995="No",0,(IF(D995="CO2",0,(VLOOKUP(F995,'Rule Reductions'!$C$2:$E$75,3,FALSE))))))</f>
        <v>0</v>
      </c>
      <c r="Q995" s="22">
        <f t="shared" si="90"/>
        <v>1.27387702405567</v>
      </c>
      <c r="R995" s="22">
        <f t="shared" si="91"/>
        <v>1.3415057172946565</v>
      </c>
      <c r="S995" s="22">
        <f t="shared" si="92"/>
        <v>1.1577153850130195</v>
      </c>
      <c r="T995" s="22">
        <f t="shared" si="93"/>
        <v>1.3135930349284357</v>
      </c>
      <c r="U995" s="22">
        <f t="shared" si="94"/>
        <v>1.4402094606561828</v>
      </c>
      <c r="V995" s="22">
        <f t="shared" si="95"/>
        <v>1.201004439894698</v>
      </c>
    </row>
    <row r="996" spans="1:22" x14ac:dyDescent="0.25">
      <c r="A996" s="1" t="s">
        <v>48</v>
      </c>
      <c r="B996" s="1" t="s">
        <v>45</v>
      </c>
      <c r="C996" s="1" t="s">
        <v>5</v>
      </c>
      <c r="D996" s="1" t="s">
        <v>23</v>
      </c>
      <c r="E996" s="4">
        <v>0.48</v>
      </c>
      <c r="F996" s="1" t="s">
        <v>5</v>
      </c>
      <c r="G996" s="1" t="s">
        <v>101</v>
      </c>
      <c r="H996" s="13">
        <f>IF(G996="Mix",'Growth Factors'!$N$7,(IF(G996="Oil",'Growth Factors'!$E$7,'Growth Factors'!$K$7)))</f>
        <v>8.9570562775409979E-2</v>
      </c>
      <c r="I996" s="23">
        <f>IF(G996="Mix",'Growth Factors'!$O$7,(IF(G996="Oil",'Growth Factors'!$F$7,'Growth Factors'!$L$7)))</f>
        <v>0.14741463403243865</v>
      </c>
      <c r="J996" s="23">
        <f>IF(G996="Mix",'Growth Factors'!$P$7,(IF(G996="Oil",'Growth Factors'!$G$7,'Growth Factors'!$M$7)))</f>
        <v>-9.7846340250338504E-3</v>
      </c>
      <c r="K996" s="23">
        <f>IF(G996="Mix",'Growth Factors'!$N$12,(IF(G996="Oil",'Growth Factors'!$E$12,'Growth Factors'!$K$12)))</f>
        <v>0.12354040091572198</v>
      </c>
      <c r="L996" s="23">
        <f>IF(G996="Mix",'Growth Factors'!$O$12,(IF(G996="Oil",'Growth Factors'!$F$12,'Growth Factors'!$L$12)))</f>
        <v>0.23183776999580308</v>
      </c>
      <c r="M996" s="23">
        <f>IF(G996="Mix",'Growth Factors'!$P$12,(IF(G996="Oil",'Growth Factors'!$G$12,'Growth Factors'!$M$12)))</f>
        <v>2.7241294693957304E-2</v>
      </c>
      <c r="N996" s="24" t="str">
        <f>VLOOKUP(A996,'Part 50 Counties'!$A$2:$B$34,2)</f>
        <v>No</v>
      </c>
      <c r="O996" s="25">
        <f>(IF(N996="No",0,(IF(D996="CO2",0,(VLOOKUP(F996,'Rule Reductions'!$C$2:$E$75,2,FALSE))))))</f>
        <v>0</v>
      </c>
      <c r="P996" s="25">
        <f>(IF(N996="No",0,(IF(D996="CO2",0,(VLOOKUP(F996,'Rule Reductions'!$C$2:$E$75,3,FALSE))))))</f>
        <v>0</v>
      </c>
      <c r="Q996" s="22">
        <f t="shared" si="90"/>
        <v>0.52299387013219678</v>
      </c>
      <c r="R996" s="22">
        <f t="shared" si="91"/>
        <v>0.55075902433557056</v>
      </c>
      <c r="S996" s="22">
        <f t="shared" si="92"/>
        <v>0.47530337566798375</v>
      </c>
      <c r="T996" s="22">
        <f t="shared" si="93"/>
        <v>0.5392993924395465</v>
      </c>
      <c r="U996" s="22">
        <f t="shared" si="94"/>
        <v>0.59128212959798554</v>
      </c>
      <c r="V996" s="22">
        <f t="shared" si="95"/>
        <v>0.49307582145309947</v>
      </c>
    </row>
    <row r="997" spans="1:22" x14ac:dyDescent="0.25">
      <c r="A997" s="1" t="s">
        <v>48</v>
      </c>
      <c r="B997" s="1" t="s">
        <v>45</v>
      </c>
      <c r="C997" s="1" t="s">
        <v>5</v>
      </c>
      <c r="D997" s="1" t="s">
        <v>24</v>
      </c>
      <c r="E997" s="4">
        <v>0.48</v>
      </c>
      <c r="F997" s="1" t="s">
        <v>5</v>
      </c>
      <c r="G997" s="1" t="s">
        <v>101</v>
      </c>
      <c r="H997" s="13">
        <f>IF(G997="Mix",'Growth Factors'!$N$7,(IF(G997="Oil",'Growth Factors'!$E$7,'Growth Factors'!$K$7)))</f>
        <v>8.9570562775409979E-2</v>
      </c>
      <c r="I997" s="23">
        <f>IF(G997="Mix",'Growth Factors'!$O$7,(IF(G997="Oil",'Growth Factors'!$F$7,'Growth Factors'!$L$7)))</f>
        <v>0.14741463403243865</v>
      </c>
      <c r="J997" s="23">
        <f>IF(G997="Mix",'Growth Factors'!$P$7,(IF(G997="Oil",'Growth Factors'!$G$7,'Growth Factors'!$M$7)))</f>
        <v>-9.7846340250338504E-3</v>
      </c>
      <c r="K997" s="23">
        <f>IF(G997="Mix",'Growth Factors'!$N$12,(IF(G997="Oil",'Growth Factors'!$E$12,'Growth Factors'!$K$12)))</f>
        <v>0.12354040091572198</v>
      </c>
      <c r="L997" s="23">
        <f>IF(G997="Mix",'Growth Factors'!$O$12,(IF(G997="Oil",'Growth Factors'!$F$12,'Growth Factors'!$L$12)))</f>
        <v>0.23183776999580308</v>
      </c>
      <c r="M997" s="23">
        <f>IF(G997="Mix",'Growth Factors'!$P$12,(IF(G997="Oil",'Growth Factors'!$G$12,'Growth Factors'!$M$12)))</f>
        <v>2.7241294693957304E-2</v>
      </c>
      <c r="N997" s="24" t="str">
        <f>VLOOKUP(A997,'Part 50 Counties'!$A$2:$B$34,2)</f>
        <v>No</v>
      </c>
      <c r="O997" s="25">
        <f>(IF(N997="No",0,(IF(D997="CO2",0,(VLOOKUP(F997,'Rule Reductions'!$C$2:$E$75,2,FALSE))))))</f>
        <v>0</v>
      </c>
      <c r="P997" s="25">
        <f>(IF(N997="No",0,(IF(D997="CO2",0,(VLOOKUP(F997,'Rule Reductions'!$C$2:$E$75,3,FALSE))))))</f>
        <v>0</v>
      </c>
      <c r="Q997" s="22">
        <f t="shared" si="90"/>
        <v>0.52299387013219678</v>
      </c>
      <c r="R997" s="22">
        <f t="shared" si="91"/>
        <v>0.55075902433557056</v>
      </c>
      <c r="S997" s="22">
        <f t="shared" si="92"/>
        <v>0.47530337566798375</v>
      </c>
      <c r="T997" s="22">
        <f t="shared" si="93"/>
        <v>0.5392993924395465</v>
      </c>
      <c r="U997" s="22">
        <f t="shared" si="94"/>
        <v>0.59128212959798554</v>
      </c>
      <c r="V997" s="22">
        <f t="shared" si="95"/>
        <v>0.49307582145309947</v>
      </c>
    </row>
    <row r="998" spans="1:22" x14ac:dyDescent="0.25">
      <c r="A998" s="1" t="s">
        <v>48</v>
      </c>
      <c r="B998" s="1" t="s">
        <v>35</v>
      </c>
      <c r="C998" s="1" t="s">
        <v>5</v>
      </c>
      <c r="D998" s="1" t="s">
        <v>23</v>
      </c>
      <c r="E998" s="2">
        <v>85.007071427848103</v>
      </c>
      <c r="F998" s="1" t="s">
        <v>5</v>
      </c>
      <c r="G998" s="1" t="s">
        <v>101</v>
      </c>
      <c r="H998" s="13">
        <f>IF(G998="Mix",'Growth Factors'!$N$7,(IF(G998="Oil",'Growth Factors'!$E$7,'Growth Factors'!$K$7)))</f>
        <v>8.9570562775409979E-2</v>
      </c>
      <c r="I998" s="23">
        <f>IF(G998="Mix",'Growth Factors'!$O$7,(IF(G998="Oil",'Growth Factors'!$F$7,'Growth Factors'!$L$7)))</f>
        <v>0.14741463403243865</v>
      </c>
      <c r="J998" s="23">
        <f>IF(G998="Mix",'Growth Factors'!$P$7,(IF(G998="Oil",'Growth Factors'!$G$7,'Growth Factors'!$M$7)))</f>
        <v>-9.7846340250338504E-3</v>
      </c>
      <c r="K998" s="23">
        <f>IF(G998="Mix",'Growth Factors'!$N$12,(IF(G998="Oil",'Growth Factors'!$E$12,'Growth Factors'!$K$12)))</f>
        <v>0.12354040091572198</v>
      </c>
      <c r="L998" s="23">
        <f>IF(G998="Mix",'Growth Factors'!$O$12,(IF(G998="Oil",'Growth Factors'!$F$12,'Growth Factors'!$L$12)))</f>
        <v>0.23183776999580308</v>
      </c>
      <c r="M998" s="23">
        <f>IF(G998="Mix",'Growth Factors'!$P$12,(IF(G998="Oil",'Growth Factors'!$G$12,'Growth Factors'!$M$12)))</f>
        <v>2.7241294693957304E-2</v>
      </c>
      <c r="N998" s="24" t="str">
        <f>VLOOKUP(A998,'Part 50 Counties'!$A$2:$B$34,2)</f>
        <v>No</v>
      </c>
      <c r="O998" s="25">
        <f>(IF(N998="No",0,(IF(D998="CO2",0,(VLOOKUP(F998,'Rule Reductions'!$C$2:$E$75,2,FALSE))))))</f>
        <v>0</v>
      </c>
      <c r="P998" s="25">
        <f>(IF(N998="No",0,(IF(D998="CO2",0,(VLOOKUP(F998,'Rule Reductions'!$C$2:$E$75,3,FALSE))))))</f>
        <v>0</v>
      </c>
      <c r="Q998" s="22">
        <f t="shared" si="90"/>
        <v>92.621202655529927</v>
      </c>
      <c r="R998" s="22">
        <f t="shared" si="91"/>
        <v>97.538357752553708</v>
      </c>
      <c r="S998" s="22">
        <f t="shared" si="92"/>
        <v>84.175308344386707</v>
      </c>
      <c r="T998" s="22">
        <f t="shared" si="93"/>
        <v>95.508879112715874</v>
      </c>
      <c r="U998" s="22">
        <f t="shared" si="94"/>
        <v>104.71492130155437</v>
      </c>
      <c r="V998" s="22">
        <f t="shared" si="95"/>
        <v>87.322774111684396</v>
      </c>
    </row>
    <row r="999" spans="1:22" x14ac:dyDescent="0.25">
      <c r="A999" s="1" t="s">
        <v>48</v>
      </c>
      <c r="B999" s="1" t="s">
        <v>35</v>
      </c>
      <c r="C999" s="1" t="s">
        <v>5</v>
      </c>
      <c r="D999" s="1" t="s">
        <v>24</v>
      </c>
      <c r="E999" s="6">
        <v>1.6658227848101299</v>
      </c>
      <c r="F999" s="1" t="s">
        <v>5</v>
      </c>
      <c r="G999" s="1" t="s">
        <v>101</v>
      </c>
      <c r="H999" s="13">
        <f>IF(G999="Mix",'Growth Factors'!$N$7,(IF(G999="Oil",'Growth Factors'!$E$7,'Growth Factors'!$K$7)))</f>
        <v>8.9570562775409979E-2</v>
      </c>
      <c r="I999" s="23">
        <f>IF(G999="Mix",'Growth Factors'!$O$7,(IF(G999="Oil",'Growth Factors'!$F$7,'Growth Factors'!$L$7)))</f>
        <v>0.14741463403243865</v>
      </c>
      <c r="J999" s="23">
        <f>IF(G999="Mix",'Growth Factors'!$P$7,(IF(G999="Oil",'Growth Factors'!$G$7,'Growth Factors'!$M$7)))</f>
        <v>-9.7846340250338504E-3</v>
      </c>
      <c r="K999" s="23">
        <f>IF(G999="Mix",'Growth Factors'!$N$12,(IF(G999="Oil",'Growth Factors'!$E$12,'Growth Factors'!$K$12)))</f>
        <v>0.12354040091572198</v>
      </c>
      <c r="L999" s="23">
        <f>IF(G999="Mix",'Growth Factors'!$O$12,(IF(G999="Oil",'Growth Factors'!$F$12,'Growth Factors'!$L$12)))</f>
        <v>0.23183776999580308</v>
      </c>
      <c r="M999" s="23">
        <f>IF(G999="Mix",'Growth Factors'!$P$12,(IF(G999="Oil",'Growth Factors'!$G$12,'Growth Factors'!$M$12)))</f>
        <v>2.7241294693957304E-2</v>
      </c>
      <c r="N999" s="24" t="str">
        <f>VLOOKUP(A999,'Part 50 Counties'!$A$2:$B$34,2)</f>
        <v>No</v>
      </c>
      <c r="O999" s="25">
        <f>(IF(N999="No",0,(IF(D999="CO2",0,(VLOOKUP(F999,'Rule Reductions'!$C$2:$E$75,2,FALSE))))))</f>
        <v>0</v>
      </c>
      <c r="P999" s="25">
        <f>(IF(N999="No",0,(IF(D999="CO2",0,(VLOOKUP(F999,'Rule Reductions'!$C$2:$E$75,3,FALSE))))))</f>
        <v>0</v>
      </c>
      <c r="Q999" s="22">
        <f t="shared" si="90"/>
        <v>1.8150314691296738</v>
      </c>
      <c r="R999" s="22">
        <f t="shared" si="91"/>
        <v>1.9113894409958132</v>
      </c>
      <c r="S999" s="22">
        <f t="shared" si="92"/>
        <v>1.6495233185102001</v>
      </c>
      <c r="T999" s="22">
        <f t="shared" si="93"/>
        <v>1.8716191995001177</v>
      </c>
      <c r="U999" s="22">
        <f t="shared" si="94"/>
        <v>2.0520234244487092</v>
      </c>
      <c r="V999" s="22">
        <f t="shared" si="95"/>
        <v>1.7112019541990513</v>
      </c>
    </row>
    <row r="1000" spans="1:22" x14ac:dyDescent="0.25">
      <c r="A1000" s="1" t="s">
        <v>42</v>
      </c>
      <c r="B1000" s="1" t="s">
        <v>16</v>
      </c>
      <c r="C1000" s="1" t="s">
        <v>5</v>
      </c>
      <c r="D1000" s="1" t="s">
        <v>23</v>
      </c>
      <c r="E1000" s="2">
        <v>1352.1831787655899</v>
      </c>
      <c r="F1000" s="1" t="s">
        <v>5</v>
      </c>
      <c r="G1000" s="1" t="s">
        <v>101</v>
      </c>
      <c r="H1000" s="13">
        <f>IF(G1000="Mix",'Growth Factors'!$N$7,(IF(G1000="Oil",'Growth Factors'!$E$7,'Growth Factors'!$K$7)))</f>
        <v>8.9570562775409979E-2</v>
      </c>
      <c r="I1000" s="23">
        <f>IF(G1000="Mix",'Growth Factors'!$O$7,(IF(G1000="Oil",'Growth Factors'!$F$7,'Growth Factors'!$L$7)))</f>
        <v>0.14741463403243865</v>
      </c>
      <c r="J1000" s="23">
        <f>IF(G1000="Mix",'Growth Factors'!$P$7,(IF(G1000="Oil",'Growth Factors'!$G$7,'Growth Factors'!$M$7)))</f>
        <v>-9.7846340250338504E-3</v>
      </c>
      <c r="K1000" s="23">
        <f>IF(G1000="Mix",'Growth Factors'!$N$12,(IF(G1000="Oil",'Growth Factors'!$E$12,'Growth Factors'!$K$12)))</f>
        <v>0.12354040091572198</v>
      </c>
      <c r="L1000" s="23">
        <f>IF(G1000="Mix",'Growth Factors'!$O$12,(IF(G1000="Oil",'Growth Factors'!$F$12,'Growth Factors'!$L$12)))</f>
        <v>0.23183776999580308</v>
      </c>
      <c r="M1000" s="23">
        <f>IF(G1000="Mix",'Growth Factors'!$P$12,(IF(G1000="Oil",'Growth Factors'!$G$12,'Growth Factors'!$M$12)))</f>
        <v>2.7241294693957304E-2</v>
      </c>
      <c r="N1000" s="24" t="str">
        <f>VLOOKUP(A1000,'Part 50 Counties'!$A$2:$B$34,2)</f>
        <v>Yes</v>
      </c>
      <c r="O1000" s="25">
        <f>(IF(N1000="No",0,(IF(D1000="CO2",0,(VLOOKUP(F1000,'Rule Reductions'!$C$2:$E$75,2,FALSE))))))</f>
        <v>0.5129999999999999</v>
      </c>
      <c r="P1000" s="25">
        <f>(IF(N1000="No",0,(IF(D1000="CO2",0,(VLOOKUP(F1000,'Rule Reductions'!$C$2:$E$75,3,FALSE))))))</f>
        <v>0.5129999999999999</v>
      </c>
      <c r="Q1000" s="22">
        <f t="shared" si="90"/>
        <v>717.49660669971354</v>
      </c>
      <c r="R1000" s="22">
        <f t="shared" si="91"/>
        <v>755.58769163036379</v>
      </c>
      <c r="S1000" s="22">
        <f t="shared" si="92"/>
        <v>652.06989731733574</v>
      </c>
      <c r="T1000" s="22">
        <f t="shared" si="93"/>
        <v>739.86619379072999</v>
      </c>
      <c r="U1000" s="22">
        <f t="shared" si="94"/>
        <v>811.18144172798679</v>
      </c>
      <c r="V1000" s="22">
        <f t="shared" si="95"/>
        <v>676.45196041943655</v>
      </c>
    </row>
    <row r="1001" spans="1:22" x14ac:dyDescent="0.25">
      <c r="A1001" s="1" t="s">
        <v>42</v>
      </c>
      <c r="B1001" s="1" t="s">
        <v>16</v>
      </c>
      <c r="C1001" s="1" t="s">
        <v>5</v>
      </c>
      <c r="D1001" s="1" t="s">
        <v>24</v>
      </c>
      <c r="E1001" s="2">
        <v>46.179635933399297</v>
      </c>
      <c r="F1001" s="1" t="s">
        <v>5</v>
      </c>
      <c r="G1001" s="1" t="s">
        <v>101</v>
      </c>
      <c r="H1001" s="13">
        <f>IF(G1001="Mix",'Growth Factors'!$N$7,(IF(G1001="Oil",'Growth Factors'!$E$7,'Growth Factors'!$K$7)))</f>
        <v>8.9570562775409979E-2</v>
      </c>
      <c r="I1001" s="23">
        <f>IF(G1001="Mix",'Growth Factors'!$O$7,(IF(G1001="Oil",'Growth Factors'!$F$7,'Growth Factors'!$L$7)))</f>
        <v>0.14741463403243865</v>
      </c>
      <c r="J1001" s="23">
        <f>IF(G1001="Mix",'Growth Factors'!$P$7,(IF(G1001="Oil",'Growth Factors'!$G$7,'Growth Factors'!$M$7)))</f>
        <v>-9.7846340250338504E-3</v>
      </c>
      <c r="K1001" s="23">
        <f>IF(G1001="Mix",'Growth Factors'!$N$12,(IF(G1001="Oil",'Growth Factors'!$E$12,'Growth Factors'!$K$12)))</f>
        <v>0.12354040091572198</v>
      </c>
      <c r="L1001" s="23">
        <f>IF(G1001="Mix",'Growth Factors'!$O$12,(IF(G1001="Oil",'Growth Factors'!$F$12,'Growth Factors'!$L$12)))</f>
        <v>0.23183776999580308</v>
      </c>
      <c r="M1001" s="23">
        <f>IF(G1001="Mix",'Growth Factors'!$P$12,(IF(G1001="Oil",'Growth Factors'!$G$12,'Growth Factors'!$M$12)))</f>
        <v>2.7241294693957304E-2</v>
      </c>
      <c r="N1001" s="24" t="str">
        <f>VLOOKUP(A1001,'Part 50 Counties'!$A$2:$B$34,2)</f>
        <v>Yes</v>
      </c>
      <c r="O1001" s="25">
        <f>(IF(N1001="No",0,(IF(D1001="CO2",0,(VLOOKUP(F1001,'Rule Reductions'!$C$2:$E$75,2,FALSE))))))</f>
        <v>0</v>
      </c>
      <c r="P1001" s="25">
        <f>(IF(N1001="No",0,(IF(D1001="CO2",0,(VLOOKUP(F1001,'Rule Reductions'!$C$2:$E$75,3,FALSE))))))</f>
        <v>0</v>
      </c>
      <c r="Q1001" s="22">
        <f t="shared" si="90"/>
        <v>50.315971912717416</v>
      </c>
      <c r="R1001" s="22">
        <f t="shared" si="91"/>
        <v>52.98719006427261</v>
      </c>
      <c r="S1001" s="22">
        <f t="shared" si="92"/>
        <v>45.72778509638168</v>
      </c>
      <c r="T1001" s="22">
        <f t="shared" si="93"/>
        <v>51.884686670753524</v>
      </c>
      <c r="U1001" s="22">
        <f t="shared" si="94"/>
        <v>56.885819747416654</v>
      </c>
      <c r="V1001" s="22">
        <f t="shared" si="95"/>
        <v>47.437629004720684</v>
      </c>
    </row>
    <row r="1002" spans="1:22" x14ac:dyDescent="0.25">
      <c r="A1002" s="1" t="s">
        <v>42</v>
      </c>
      <c r="B1002" s="1" t="s">
        <v>45</v>
      </c>
      <c r="C1002" s="1" t="s">
        <v>5</v>
      </c>
      <c r="D1002" s="1" t="s">
        <v>23</v>
      </c>
      <c r="E1002" s="2">
        <v>169.958720372171</v>
      </c>
      <c r="F1002" s="1" t="s">
        <v>5</v>
      </c>
      <c r="G1002" s="1" t="s">
        <v>101</v>
      </c>
      <c r="H1002" s="13">
        <f>IF(G1002="Mix",'Growth Factors'!$N$7,(IF(G1002="Oil",'Growth Factors'!$E$7,'Growth Factors'!$K$7)))</f>
        <v>8.9570562775409979E-2</v>
      </c>
      <c r="I1002" s="23">
        <f>IF(G1002="Mix",'Growth Factors'!$O$7,(IF(G1002="Oil",'Growth Factors'!$F$7,'Growth Factors'!$L$7)))</f>
        <v>0.14741463403243865</v>
      </c>
      <c r="J1002" s="23">
        <f>IF(G1002="Mix",'Growth Factors'!$P$7,(IF(G1002="Oil",'Growth Factors'!$G$7,'Growth Factors'!$M$7)))</f>
        <v>-9.7846340250338504E-3</v>
      </c>
      <c r="K1002" s="23">
        <f>IF(G1002="Mix",'Growth Factors'!$N$12,(IF(G1002="Oil",'Growth Factors'!$E$12,'Growth Factors'!$K$12)))</f>
        <v>0.12354040091572198</v>
      </c>
      <c r="L1002" s="23">
        <f>IF(G1002="Mix",'Growth Factors'!$O$12,(IF(G1002="Oil",'Growth Factors'!$F$12,'Growth Factors'!$L$12)))</f>
        <v>0.23183776999580308</v>
      </c>
      <c r="M1002" s="23">
        <f>IF(G1002="Mix",'Growth Factors'!$P$12,(IF(G1002="Oil",'Growth Factors'!$G$12,'Growth Factors'!$M$12)))</f>
        <v>2.7241294693957304E-2</v>
      </c>
      <c r="N1002" s="24" t="str">
        <f>VLOOKUP(A1002,'Part 50 Counties'!$A$2:$B$34,2)</f>
        <v>Yes</v>
      </c>
      <c r="O1002" s="25">
        <f>(IF(N1002="No",0,(IF(D1002="CO2",0,(VLOOKUP(F1002,'Rule Reductions'!$C$2:$E$75,2,FALSE))))))</f>
        <v>0.5129999999999999</v>
      </c>
      <c r="P1002" s="25">
        <f>(IF(N1002="No",0,(IF(D1002="CO2",0,(VLOOKUP(F1002,'Rule Reductions'!$C$2:$E$75,3,FALSE))))))</f>
        <v>0.5129999999999999</v>
      </c>
      <c r="Q1002" s="22">
        <f t="shared" si="90"/>
        <v>90.183643060389031</v>
      </c>
      <c r="R1002" s="22">
        <f t="shared" si="91"/>
        <v>94.971390870054179</v>
      </c>
      <c r="S1002" s="22">
        <f t="shared" si="92"/>
        <v>81.960023672561576</v>
      </c>
      <c r="T1002" s="22">
        <f t="shared" si="93"/>
        <v>92.995323058297117</v>
      </c>
      <c r="U1002" s="22">
        <f t="shared" si="94"/>
        <v>101.95908512306798</v>
      </c>
      <c r="V1002" s="22">
        <f t="shared" si="95"/>
        <v>85.024655972343325</v>
      </c>
    </row>
    <row r="1003" spans="1:22" x14ac:dyDescent="0.25">
      <c r="A1003" s="1" t="s">
        <v>42</v>
      </c>
      <c r="B1003" s="1" t="s">
        <v>45</v>
      </c>
      <c r="C1003" s="1" t="s">
        <v>5</v>
      </c>
      <c r="D1003" s="1" t="s">
        <v>24</v>
      </c>
      <c r="E1003" s="2">
        <v>51.003648137485598</v>
      </c>
      <c r="F1003" s="1" t="s">
        <v>5</v>
      </c>
      <c r="G1003" s="1" t="s">
        <v>101</v>
      </c>
      <c r="H1003" s="13">
        <f>IF(G1003="Mix",'Growth Factors'!$N$7,(IF(G1003="Oil",'Growth Factors'!$E$7,'Growth Factors'!$K$7)))</f>
        <v>8.9570562775409979E-2</v>
      </c>
      <c r="I1003" s="23">
        <f>IF(G1003="Mix",'Growth Factors'!$O$7,(IF(G1003="Oil",'Growth Factors'!$F$7,'Growth Factors'!$L$7)))</f>
        <v>0.14741463403243865</v>
      </c>
      <c r="J1003" s="23">
        <f>IF(G1003="Mix",'Growth Factors'!$P$7,(IF(G1003="Oil",'Growth Factors'!$G$7,'Growth Factors'!$M$7)))</f>
        <v>-9.7846340250338504E-3</v>
      </c>
      <c r="K1003" s="23">
        <f>IF(G1003="Mix",'Growth Factors'!$N$12,(IF(G1003="Oil",'Growth Factors'!$E$12,'Growth Factors'!$K$12)))</f>
        <v>0.12354040091572198</v>
      </c>
      <c r="L1003" s="23">
        <f>IF(G1003="Mix",'Growth Factors'!$O$12,(IF(G1003="Oil",'Growth Factors'!$F$12,'Growth Factors'!$L$12)))</f>
        <v>0.23183776999580308</v>
      </c>
      <c r="M1003" s="23">
        <f>IF(G1003="Mix",'Growth Factors'!$P$12,(IF(G1003="Oil",'Growth Factors'!$G$12,'Growth Factors'!$M$12)))</f>
        <v>2.7241294693957304E-2</v>
      </c>
      <c r="N1003" s="24" t="str">
        <f>VLOOKUP(A1003,'Part 50 Counties'!$A$2:$B$34,2)</f>
        <v>Yes</v>
      </c>
      <c r="O1003" s="25">
        <f>(IF(N1003="No",0,(IF(D1003="CO2",0,(VLOOKUP(F1003,'Rule Reductions'!$C$2:$E$75,2,FALSE))))))</f>
        <v>0</v>
      </c>
      <c r="P1003" s="25">
        <f>(IF(N1003="No",0,(IF(D1003="CO2",0,(VLOOKUP(F1003,'Rule Reductions'!$C$2:$E$75,3,FALSE))))))</f>
        <v>0</v>
      </c>
      <c r="Q1003" s="22">
        <f t="shared" si="90"/>
        <v>55.572073604759176</v>
      </c>
      <c r="R1003" s="22">
        <f t="shared" si="91"/>
        <v>58.522332261992311</v>
      </c>
      <c r="S1003" s="22">
        <f t="shared" si="92"/>
        <v>50.504596106518704</v>
      </c>
      <c r="T1003" s="22">
        <f t="shared" si="93"/>
        <v>57.304659276554986</v>
      </c>
      <c r="U1003" s="22">
        <f t="shared" si="94"/>
        <v>62.828220183330863</v>
      </c>
      <c r="V1003" s="22">
        <f t="shared" si="95"/>
        <v>52.393053546865751</v>
      </c>
    </row>
    <row r="1004" spans="1:22" x14ac:dyDescent="0.25">
      <c r="A1004" s="1" t="s">
        <v>43</v>
      </c>
      <c r="B1004" s="1" t="s">
        <v>45</v>
      </c>
      <c r="C1004" s="1" t="s">
        <v>5</v>
      </c>
      <c r="D1004" s="1" t="s">
        <v>23</v>
      </c>
      <c r="E1004" s="6">
        <v>3.0762483711747302</v>
      </c>
      <c r="F1004" s="1" t="s">
        <v>5</v>
      </c>
      <c r="G1004" s="1" t="s">
        <v>101</v>
      </c>
      <c r="H1004" s="13">
        <f>IF(G1004="Mix",'Growth Factors'!$N$7,(IF(G1004="Oil",'Growth Factors'!$E$7,'Growth Factors'!$K$7)))</f>
        <v>8.9570562775409979E-2</v>
      </c>
      <c r="I1004" s="23">
        <f>IF(G1004="Mix",'Growth Factors'!$O$7,(IF(G1004="Oil",'Growth Factors'!$F$7,'Growth Factors'!$L$7)))</f>
        <v>0.14741463403243865</v>
      </c>
      <c r="J1004" s="23">
        <f>IF(G1004="Mix",'Growth Factors'!$P$7,(IF(G1004="Oil",'Growth Factors'!$G$7,'Growth Factors'!$M$7)))</f>
        <v>-9.7846340250338504E-3</v>
      </c>
      <c r="K1004" s="23">
        <f>IF(G1004="Mix",'Growth Factors'!$N$12,(IF(G1004="Oil",'Growth Factors'!$E$12,'Growth Factors'!$K$12)))</f>
        <v>0.12354040091572198</v>
      </c>
      <c r="L1004" s="23">
        <f>IF(G1004="Mix",'Growth Factors'!$O$12,(IF(G1004="Oil",'Growth Factors'!$F$12,'Growth Factors'!$L$12)))</f>
        <v>0.23183776999580308</v>
      </c>
      <c r="M1004" s="23">
        <f>IF(G1004="Mix",'Growth Factors'!$P$12,(IF(G1004="Oil",'Growth Factors'!$G$12,'Growth Factors'!$M$12)))</f>
        <v>2.7241294693957304E-2</v>
      </c>
      <c r="N1004" s="24" t="str">
        <f>VLOOKUP(A1004,'Part 50 Counties'!$A$2:$B$34,2)</f>
        <v>No</v>
      </c>
      <c r="O1004" s="25">
        <f>(IF(N1004="No",0,(IF(D1004="CO2",0,(VLOOKUP(F1004,'Rule Reductions'!$C$2:$E$75,2,FALSE))))))</f>
        <v>0</v>
      </c>
      <c r="P1004" s="25">
        <f>(IF(N1004="No",0,(IF(D1004="CO2",0,(VLOOKUP(F1004,'Rule Reductions'!$C$2:$E$75,3,FALSE))))))</f>
        <v>0</v>
      </c>
      <c r="Q1004" s="22">
        <f t="shared" si="90"/>
        <v>3.3517896690177889</v>
      </c>
      <c r="R1004" s="22">
        <f t="shared" si="91"/>
        <v>3.5297323990043385</v>
      </c>
      <c r="S1004" s="22">
        <f t="shared" si="92"/>
        <v>3.0461484066926792</v>
      </c>
      <c r="T1004" s="22">
        <f t="shared" si="93"/>
        <v>3.456289328265993</v>
      </c>
      <c r="U1004" s="22">
        <f t="shared" si="94"/>
        <v>3.7894389335011014</v>
      </c>
      <c r="V1004" s="22">
        <f t="shared" si="95"/>
        <v>3.1600493596057073</v>
      </c>
    </row>
    <row r="1005" spans="1:22" x14ac:dyDescent="0.25">
      <c r="A1005" s="1" t="s">
        <v>43</v>
      </c>
      <c r="B1005" s="1" t="s">
        <v>45</v>
      </c>
      <c r="C1005" s="1" t="s">
        <v>5</v>
      </c>
      <c r="D1005" s="1" t="s">
        <v>24</v>
      </c>
      <c r="E1005" s="4">
        <v>0.45513484698914097</v>
      </c>
      <c r="F1005" s="1" t="s">
        <v>5</v>
      </c>
      <c r="G1005" s="1" t="s">
        <v>101</v>
      </c>
      <c r="H1005" s="13">
        <f>IF(G1005="Mix",'Growth Factors'!$N$7,(IF(G1005="Oil",'Growth Factors'!$E$7,'Growth Factors'!$K$7)))</f>
        <v>8.9570562775409979E-2</v>
      </c>
      <c r="I1005" s="23">
        <f>IF(G1005="Mix",'Growth Factors'!$O$7,(IF(G1005="Oil",'Growth Factors'!$F$7,'Growth Factors'!$L$7)))</f>
        <v>0.14741463403243865</v>
      </c>
      <c r="J1005" s="23">
        <f>IF(G1005="Mix",'Growth Factors'!$P$7,(IF(G1005="Oil",'Growth Factors'!$G$7,'Growth Factors'!$M$7)))</f>
        <v>-9.7846340250338504E-3</v>
      </c>
      <c r="K1005" s="23">
        <f>IF(G1005="Mix",'Growth Factors'!$N$12,(IF(G1005="Oil",'Growth Factors'!$E$12,'Growth Factors'!$K$12)))</f>
        <v>0.12354040091572198</v>
      </c>
      <c r="L1005" s="23">
        <f>IF(G1005="Mix",'Growth Factors'!$O$12,(IF(G1005="Oil",'Growth Factors'!$F$12,'Growth Factors'!$L$12)))</f>
        <v>0.23183776999580308</v>
      </c>
      <c r="M1005" s="23">
        <f>IF(G1005="Mix",'Growth Factors'!$P$12,(IF(G1005="Oil",'Growth Factors'!$G$12,'Growth Factors'!$M$12)))</f>
        <v>2.7241294693957304E-2</v>
      </c>
      <c r="N1005" s="24" t="str">
        <f>VLOOKUP(A1005,'Part 50 Counties'!$A$2:$B$34,2)</f>
        <v>No</v>
      </c>
      <c r="O1005" s="25">
        <f>(IF(N1005="No",0,(IF(D1005="CO2",0,(VLOOKUP(F1005,'Rule Reductions'!$C$2:$E$75,2,FALSE))))))</f>
        <v>0</v>
      </c>
      <c r="P1005" s="25">
        <f>(IF(N1005="No",0,(IF(D1005="CO2",0,(VLOOKUP(F1005,'Rule Reductions'!$C$2:$E$75,3,FALSE))))))</f>
        <v>0</v>
      </c>
      <c r="Q1005" s="22">
        <f t="shared" si="90"/>
        <v>0.49590153137265847</v>
      </c>
      <c r="R1005" s="22">
        <f t="shared" si="91"/>
        <v>0.52222838389345516</v>
      </c>
      <c r="S1005" s="22">
        <f t="shared" si="92"/>
        <v>0.45068151907931248</v>
      </c>
      <c r="T1005" s="22">
        <f t="shared" si="93"/>
        <v>0.51136238845689519</v>
      </c>
      <c r="U1005" s="22">
        <f t="shared" si="94"/>
        <v>0.56065229496248448</v>
      </c>
      <c r="V1005" s="22">
        <f t="shared" si="95"/>
        <v>0.46753330948146132</v>
      </c>
    </row>
    <row r="1006" spans="1:22" x14ac:dyDescent="0.25">
      <c r="A1006" s="1" t="s">
        <v>43</v>
      </c>
      <c r="B1006" s="1" t="s">
        <v>35</v>
      </c>
      <c r="C1006" s="1" t="s">
        <v>5</v>
      </c>
      <c r="D1006" s="1" t="s">
        <v>23</v>
      </c>
      <c r="E1006" s="2">
        <v>24.287734693670899</v>
      </c>
      <c r="F1006" s="1" t="s">
        <v>5</v>
      </c>
      <c r="G1006" s="1" t="s">
        <v>101</v>
      </c>
      <c r="H1006" s="13">
        <f>IF(G1006="Mix",'Growth Factors'!$N$7,(IF(G1006="Oil",'Growth Factors'!$E$7,'Growth Factors'!$K$7)))</f>
        <v>8.9570562775409979E-2</v>
      </c>
      <c r="I1006" s="23">
        <f>IF(G1006="Mix",'Growth Factors'!$O$7,(IF(G1006="Oil",'Growth Factors'!$F$7,'Growth Factors'!$L$7)))</f>
        <v>0.14741463403243865</v>
      </c>
      <c r="J1006" s="23">
        <f>IF(G1006="Mix",'Growth Factors'!$P$7,(IF(G1006="Oil",'Growth Factors'!$G$7,'Growth Factors'!$M$7)))</f>
        <v>-9.7846340250338504E-3</v>
      </c>
      <c r="K1006" s="23">
        <f>IF(G1006="Mix",'Growth Factors'!$N$12,(IF(G1006="Oil",'Growth Factors'!$E$12,'Growth Factors'!$K$12)))</f>
        <v>0.12354040091572198</v>
      </c>
      <c r="L1006" s="23">
        <f>IF(G1006="Mix",'Growth Factors'!$O$12,(IF(G1006="Oil",'Growth Factors'!$F$12,'Growth Factors'!$L$12)))</f>
        <v>0.23183776999580308</v>
      </c>
      <c r="M1006" s="23">
        <f>IF(G1006="Mix",'Growth Factors'!$P$12,(IF(G1006="Oil",'Growth Factors'!$G$12,'Growth Factors'!$M$12)))</f>
        <v>2.7241294693957304E-2</v>
      </c>
      <c r="N1006" s="24" t="str">
        <f>VLOOKUP(A1006,'Part 50 Counties'!$A$2:$B$34,2)</f>
        <v>No</v>
      </c>
      <c r="O1006" s="25">
        <f>(IF(N1006="No",0,(IF(D1006="CO2",0,(VLOOKUP(F1006,'Rule Reductions'!$C$2:$E$75,2,FALSE))))))</f>
        <v>0</v>
      </c>
      <c r="P1006" s="25">
        <f>(IF(N1006="No",0,(IF(D1006="CO2",0,(VLOOKUP(F1006,'Rule Reductions'!$C$2:$E$75,3,FALSE))))))</f>
        <v>0</v>
      </c>
      <c r="Q1006" s="22">
        <f t="shared" si="90"/>
        <v>26.463200758722852</v>
      </c>
      <c r="R1006" s="22">
        <f t="shared" si="91"/>
        <v>27.868102215015359</v>
      </c>
      <c r="S1006" s="22">
        <f t="shared" si="92"/>
        <v>24.050088098396213</v>
      </c>
      <c r="T1006" s="22">
        <f t="shared" si="93"/>
        <v>27.288251175061692</v>
      </c>
      <c r="U1006" s="22">
        <f t="shared" si="94"/>
        <v>29.918548943301261</v>
      </c>
      <c r="V1006" s="22">
        <f t="shared" si="95"/>
        <v>24.949364031909838</v>
      </c>
    </row>
    <row r="1007" spans="1:22" x14ac:dyDescent="0.25">
      <c r="A1007" s="1" t="s">
        <v>43</v>
      </c>
      <c r="B1007" s="1" t="s">
        <v>35</v>
      </c>
      <c r="C1007" s="1" t="s">
        <v>5</v>
      </c>
      <c r="D1007" s="1" t="s">
        <v>24</v>
      </c>
      <c r="E1007" s="4">
        <v>0.47594936708860802</v>
      </c>
      <c r="F1007" s="1" t="s">
        <v>5</v>
      </c>
      <c r="G1007" s="1" t="s">
        <v>101</v>
      </c>
      <c r="H1007" s="13">
        <f>IF(G1007="Mix",'Growth Factors'!$N$7,(IF(G1007="Oil",'Growth Factors'!$E$7,'Growth Factors'!$K$7)))</f>
        <v>8.9570562775409979E-2</v>
      </c>
      <c r="I1007" s="23">
        <f>IF(G1007="Mix",'Growth Factors'!$O$7,(IF(G1007="Oil",'Growth Factors'!$F$7,'Growth Factors'!$L$7)))</f>
        <v>0.14741463403243865</v>
      </c>
      <c r="J1007" s="23">
        <f>IF(G1007="Mix",'Growth Factors'!$P$7,(IF(G1007="Oil",'Growth Factors'!$G$7,'Growth Factors'!$M$7)))</f>
        <v>-9.7846340250338504E-3</v>
      </c>
      <c r="K1007" s="23">
        <f>IF(G1007="Mix",'Growth Factors'!$N$12,(IF(G1007="Oil",'Growth Factors'!$E$12,'Growth Factors'!$K$12)))</f>
        <v>0.12354040091572198</v>
      </c>
      <c r="L1007" s="23">
        <f>IF(G1007="Mix",'Growth Factors'!$O$12,(IF(G1007="Oil",'Growth Factors'!$F$12,'Growth Factors'!$L$12)))</f>
        <v>0.23183776999580308</v>
      </c>
      <c r="M1007" s="23">
        <f>IF(G1007="Mix",'Growth Factors'!$P$12,(IF(G1007="Oil",'Growth Factors'!$G$12,'Growth Factors'!$M$12)))</f>
        <v>2.7241294693957304E-2</v>
      </c>
      <c r="N1007" s="24" t="str">
        <f>VLOOKUP(A1007,'Part 50 Counties'!$A$2:$B$34,2)</f>
        <v>No</v>
      </c>
      <c r="O1007" s="25">
        <f>(IF(N1007="No",0,(IF(D1007="CO2",0,(VLOOKUP(F1007,'Rule Reductions'!$C$2:$E$75,2,FALSE))))))</f>
        <v>0</v>
      </c>
      <c r="P1007" s="25">
        <f>(IF(N1007="No",0,(IF(D1007="CO2",0,(VLOOKUP(F1007,'Rule Reductions'!$C$2:$E$75,3,FALSE))))))</f>
        <v>0</v>
      </c>
      <c r="Q1007" s="22">
        <f t="shared" si="90"/>
        <v>0.51858041975133484</v>
      </c>
      <c r="R1007" s="22">
        <f t="shared" si="91"/>
        <v>0.54611126885594596</v>
      </c>
      <c r="S1007" s="22">
        <f t="shared" si="92"/>
        <v>0.47129237671719953</v>
      </c>
      <c r="T1007" s="22">
        <f t="shared" si="93"/>
        <v>0.53474834271431881</v>
      </c>
      <c r="U1007" s="22">
        <f t="shared" si="94"/>
        <v>0.58629240698534479</v>
      </c>
      <c r="V1007" s="22">
        <f t="shared" si="95"/>
        <v>0.48891484405687125</v>
      </c>
    </row>
    <row r="1008" spans="1:22" x14ac:dyDescent="0.25">
      <c r="A1008" s="1" t="s">
        <v>22</v>
      </c>
      <c r="B1008" s="1" t="s">
        <v>16</v>
      </c>
      <c r="C1008" s="1" t="s">
        <v>5</v>
      </c>
      <c r="D1008" s="1" t="s">
        <v>23</v>
      </c>
      <c r="E1008" s="2">
        <v>2413.5526702910101</v>
      </c>
      <c r="F1008" s="1" t="s">
        <v>5</v>
      </c>
      <c r="G1008" s="1" t="s">
        <v>101</v>
      </c>
      <c r="H1008" s="13">
        <f>IF(G1008="Mix",'Growth Factors'!$N$7,(IF(G1008="Oil",'Growth Factors'!$E$7,'Growth Factors'!$K$7)))</f>
        <v>8.9570562775409979E-2</v>
      </c>
      <c r="I1008" s="23">
        <f>IF(G1008="Mix",'Growth Factors'!$O$7,(IF(G1008="Oil",'Growth Factors'!$F$7,'Growth Factors'!$L$7)))</f>
        <v>0.14741463403243865</v>
      </c>
      <c r="J1008" s="23">
        <f>IF(G1008="Mix",'Growth Factors'!$P$7,(IF(G1008="Oil",'Growth Factors'!$G$7,'Growth Factors'!$M$7)))</f>
        <v>-9.7846340250338504E-3</v>
      </c>
      <c r="K1008" s="23">
        <f>IF(G1008="Mix",'Growth Factors'!$N$12,(IF(G1008="Oil",'Growth Factors'!$E$12,'Growth Factors'!$K$12)))</f>
        <v>0.12354040091572198</v>
      </c>
      <c r="L1008" s="23">
        <f>IF(G1008="Mix",'Growth Factors'!$O$12,(IF(G1008="Oil",'Growth Factors'!$F$12,'Growth Factors'!$L$12)))</f>
        <v>0.23183776999580308</v>
      </c>
      <c r="M1008" s="23">
        <f>IF(G1008="Mix",'Growth Factors'!$P$12,(IF(G1008="Oil",'Growth Factors'!$G$12,'Growth Factors'!$M$12)))</f>
        <v>2.7241294693957304E-2</v>
      </c>
      <c r="N1008" s="24" t="str">
        <f>VLOOKUP(A1008,'Part 50 Counties'!$A$2:$B$34,2)</f>
        <v>Yes</v>
      </c>
      <c r="O1008" s="25">
        <f>(IF(N1008="No",0,(IF(D1008="CO2",0,(VLOOKUP(F1008,'Rule Reductions'!$C$2:$E$75,2,FALSE))))))</f>
        <v>0.5129999999999999</v>
      </c>
      <c r="P1008" s="25">
        <f>(IF(N1008="No",0,(IF(D1008="CO2",0,(VLOOKUP(F1008,'Rule Reductions'!$C$2:$E$75,3,FALSE))))))</f>
        <v>0.5129999999999999</v>
      </c>
      <c r="Q1008" s="22">
        <f t="shared" si="90"/>
        <v>1280.681403392193</v>
      </c>
      <c r="R1008" s="22">
        <f t="shared" si="91"/>
        <v>1348.6713334492879</v>
      </c>
      <c r="S1008" s="22">
        <f t="shared" si="92"/>
        <v>1163.8992901267779</v>
      </c>
      <c r="T1008" s="22">
        <f t="shared" si="93"/>
        <v>1320.609556252457</v>
      </c>
      <c r="U1008" s="22">
        <f t="shared" si="94"/>
        <v>1447.9023001605442</v>
      </c>
      <c r="V1008" s="22">
        <f t="shared" si="95"/>
        <v>1207.4195723129544</v>
      </c>
    </row>
    <row r="1009" spans="1:22" x14ac:dyDescent="0.25">
      <c r="A1009" s="1" t="s">
        <v>22</v>
      </c>
      <c r="B1009" s="1" t="s">
        <v>16</v>
      </c>
      <c r="C1009" s="1" t="s">
        <v>5</v>
      </c>
      <c r="D1009" s="1" t="s">
        <v>24</v>
      </c>
      <c r="E1009" s="2">
        <v>82.427429486197298</v>
      </c>
      <c r="F1009" s="1" t="s">
        <v>5</v>
      </c>
      <c r="G1009" s="1" t="s">
        <v>101</v>
      </c>
      <c r="H1009" s="13">
        <f>IF(G1009="Mix",'Growth Factors'!$N$7,(IF(G1009="Oil",'Growth Factors'!$E$7,'Growth Factors'!$K$7)))</f>
        <v>8.9570562775409979E-2</v>
      </c>
      <c r="I1009" s="23">
        <f>IF(G1009="Mix",'Growth Factors'!$O$7,(IF(G1009="Oil",'Growth Factors'!$F$7,'Growth Factors'!$L$7)))</f>
        <v>0.14741463403243865</v>
      </c>
      <c r="J1009" s="23">
        <f>IF(G1009="Mix",'Growth Factors'!$P$7,(IF(G1009="Oil",'Growth Factors'!$G$7,'Growth Factors'!$M$7)))</f>
        <v>-9.7846340250338504E-3</v>
      </c>
      <c r="K1009" s="23">
        <f>IF(G1009="Mix",'Growth Factors'!$N$12,(IF(G1009="Oil",'Growth Factors'!$E$12,'Growth Factors'!$K$12)))</f>
        <v>0.12354040091572198</v>
      </c>
      <c r="L1009" s="23">
        <f>IF(G1009="Mix",'Growth Factors'!$O$12,(IF(G1009="Oil",'Growth Factors'!$F$12,'Growth Factors'!$L$12)))</f>
        <v>0.23183776999580308</v>
      </c>
      <c r="M1009" s="23">
        <f>IF(G1009="Mix",'Growth Factors'!$P$12,(IF(G1009="Oil",'Growth Factors'!$G$12,'Growth Factors'!$M$12)))</f>
        <v>2.7241294693957304E-2</v>
      </c>
      <c r="N1009" s="24" t="str">
        <f>VLOOKUP(A1009,'Part 50 Counties'!$A$2:$B$34,2)</f>
        <v>Yes</v>
      </c>
      <c r="O1009" s="25">
        <f>(IF(N1009="No",0,(IF(D1009="CO2",0,(VLOOKUP(F1009,'Rule Reductions'!$C$2:$E$75,2,FALSE))))))</f>
        <v>0</v>
      </c>
      <c r="P1009" s="25">
        <f>(IF(N1009="No",0,(IF(D1009="CO2",0,(VLOOKUP(F1009,'Rule Reductions'!$C$2:$E$75,3,FALSE))))))</f>
        <v>0</v>
      </c>
      <c r="Q1009" s="22">
        <f t="shared" si="90"/>
        <v>89.810500733406414</v>
      </c>
      <c r="R1009" s="22">
        <f t="shared" si="91"/>
        <v>94.578438838139718</v>
      </c>
      <c r="S1009" s="22">
        <f t="shared" si="92"/>
        <v>81.620907255050582</v>
      </c>
      <c r="T1009" s="22">
        <f t="shared" si="93"/>
        <v>92.610547171374506</v>
      </c>
      <c r="U1009" s="22">
        <f t="shared" si="94"/>
        <v>101.53722092476359</v>
      </c>
      <c r="V1009" s="22">
        <f t="shared" si="95"/>
        <v>84.672859383696178</v>
      </c>
    </row>
    <row r="1010" spans="1:22" x14ac:dyDescent="0.25">
      <c r="A1010" s="1" t="s">
        <v>22</v>
      </c>
      <c r="B1010" s="1" t="s">
        <v>34</v>
      </c>
      <c r="C1010" s="1" t="s">
        <v>5</v>
      </c>
      <c r="D1010" s="1" t="s">
        <v>23</v>
      </c>
      <c r="E1010" s="2">
        <v>137.76</v>
      </c>
      <c r="F1010" s="1" t="s">
        <v>5</v>
      </c>
      <c r="G1010" s="1" t="s">
        <v>101</v>
      </c>
      <c r="H1010" s="13">
        <f>IF(G1010="Mix",'Growth Factors'!$N$7,(IF(G1010="Oil",'Growth Factors'!$E$7,'Growth Factors'!$K$7)))</f>
        <v>8.9570562775409979E-2</v>
      </c>
      <c r="I1010" s="23">
        <f>IF(G1010="Mix",'Growth Factors'!$O$7,(IF(G1010="Oil",'Growth Factors'!$F$7,'Growth Factors'!$L$7)))</f>
        <v>0.14741463403243865</v>
      </c>
      <c r="J1010" s="23">
        <f>IF(G1010="Mix",'Growth Factors'!$P$7,(IF(G1010="Oil",'Growth Factors'!$G$7,'Growth Factors'!$M$7)))</f>
        <v>-9.7846340250338504E-3</v>
      </c>
      <c r="K1010" s="23">
        <f>IF(G1010="Mix",'Growth Factors'!$N$12,(IF(G1010="Oil",'Growth Factors'!$E$12,'Growth Factors'!$K$12)))</f>
        <v>0.12354040091572198</v>
      </c>
      <c r="L1010" s="23">
        <f>IF(G1010="Mix",'Growth Factors'!$O$12,(IF(G1010="Oil",'Growth Factors'!$F$12,'Growth Factors'!$L$12)))</f>
        <v>0.23183776999580308</v>
      </c>
      <c r="M1010" s="23">
        <f>IF(G1010="Mix",'Growth Factors'!$P$12,(IF(G1010="Oil",'Growth Factors'!$G$12,'Growth Factors'!$M$12)))</f>
        <v>2.7241294693957304E-2</v>
      </c>
      <c r="N1010" s="24" t="str">
        <f>VLOOKUP(A1010,'Part 50 Counties'!$A$2:$B$34,2)</f>
        <v>Yes</v>
      </c>
      <c r="O1010" s="25">
        <f>(IF(N1010="No",0,(IF(D1010="CO2",0,(VLOOKUP(F1010,'Rule Reductions'!$C$2:$E$75,2,FALSE))))))</f>
        <v>0.5129999999999999</v>
      </c>
      <c r="P1010" s="25">
        <f>(IF(N1010="No",0,(IF(D1010="CO2",0,(VLOOKUP(F1010,'Rule Reductions'!$C$2:$E$75,3,FALSE))))))</f>
        <v>0.5129999999999999</v>
      </c>
      <c r="Q1010" s="22">
        <f t="shared" si="90"/>
        <v>73.098330234507017</v>
      </c>
      <c r="R1010" s="22">
        <f t="shared" si="91"/>
        <v>76.979038072358364</v>
      </c>
      <c r="S1010" s="22">
        <f t="shared" si="92"/>
        <v>66.432677513738426</v>
      </c>
      <c r="T1010" s="22">
        <f t="shared" si="93"/>
        <v>75.377336781882988</v>
      </c>
      <c r="U1010" s="22">
        <f t="shared" si="94"/>
        <v>82.642911971780848</v>
      </c>
      <c r="V1010" s="22">
        <f t="shared" si="95"/>
        <v>68.916714488678281</v>
      </c>
    </row>
    <row r="1011" spans="1:22" x14ac:dyDescent="0.25">
      <c r="A1011" s="1" t="s">
        <v>22</v>
      </c>
      <c r="B1011" s="1" t="s">
        <v>34</v>
      </c>
      <c r="C1011" s="1" t="s">
        <v>5</v>
      </c>
      <c r="D1011" s="1" t="s">
        <v>24</v>
      </c>
      <c r="E1011" s="6">
        <v>5.4</v>
      </c>
      <c r="F1011" s="1" t="s">
        <v>5</v>
      </c>
      <c r="G1011" s="1" t="s">
        <v>101</v>
      </c>
      <c r="H1011" s="13">
        <f>IF(G1011="Mix",'Growth Factors'!$N$7,(IF(G1011="Oil",'Growth Factors'!$E$7,'Growth Factors'!$K$7)))</f>
        <v>8.9570562775409979E-2</v>
      </c>
      <c r="I1011" s="23">
        <f>IF(G1011="Mix",'Growth Factors'!$O$7,(IF(G1011="Oil",'Growth Factors'!$F$7,'Growth Factors'!$L$7)))</f>
        <v>0.14741463403243865</v>
      </c>
      <c r="J1011" s="23">
        <f>IF(G1011="Mix",'Growth Factors'!$P$7,(IF(G1011="Oil",'Growth Factors'!$G$7,'Growth Factors'!$M$7)))</f>
        <v>-9.7846340250338504E-3</v>
      </c>
      <c r="K1011" s="23">
        <f>IF(G1011="Mix",'Growth Factors'!$N$12,(IF(G1011="Oil",'Growth Factors'!$E$12,'Growth Factors'!$K$12)))</f>
        <v>0.12354040091572198</v>
      </c>
      <c r="L1011" s="23">
        <f>IF(G1011="Mix",'Growth Factors'!$O$12,(IF(G1011="Oil",'Growth Factors'!$F$12,'Growth Factors'!$L$12)))</f>
        <v>0.23183776999580308</v>
      </c>
      <c r="M1011" s="23">
        <f>IF(G1011="Mix",'Growth Factors'!$P$12,(IF(G1011="Oil",'Growth Factors'!$G$12,'Growth Factors'!$M$12)))</f>
        <v>2.7241294693957304E-2</v>
      </c>
      <c r="N1011" s="24" t="str">
        <f>VLOOKUP(A1011,'Part 50 Counties'!$A$2:$B$34,2)</f>
        <v>Yes</v>
      </c>
      <c r="O1011" s="25">
        <f>(IF(N1011="No",0,(IF(D1011="CO2",0,(VLOOKUP(F1011,'Rule Reductions'!$C$2:$E$75,2,FALSE))))))</f>
        <v>0</v>
      </c>
      <c r="P1011" s="25">
        <f>(IF(N1011="No",0,(IF(D1011="CO2",0,(VLOOKUP(F1011,'Rule Reductions'!$C$2:$E$75,3,FALSE))))))</f>
        <v>0</v>
      </c>
      <c r="Q1011" s="22">
        <f t="shared" si="90"/>
        <v>5.8836810389872145</v>
      </c>
      <c r="R1011" s="22">
        <f t="shared" si="91"/>
        <v>6.1960390237751692</v>
      </c>
      <c r="S1011" s="22">
        <f t="shared" si="92"/>
        <v>5.3471629762648174</v>
      </c>
      <c r="T1011" s="22">
        <f t="shared" si="93"/>
        <v>6.0671181649448984</v>
      </c>
      <c r="U1011" s="22">
        <f t="shared" si="94"/>
        <v>6.6519239579773375</v>
      </c>
      <c r="V1011" s="22">
        <f t="shared" si="95"/>
        <v>5.5471029913473702</v>
      </c>
    </row>
    <row r="1012" spans="1:22" x14ac:dyDescent="0.25">
      <c r="A1012" s="1" t="s">
        <v>22</v>
      </c>
      <c r="B1012" s="1" t="s">
        <v>45</v>
      </c>
      <c r="C1012" s="1" t="s">
        <v>5</v>
      </c>
      <c r="D1012" s="1" t="s">
        <v>23</v>
      </c>
      <c r="E1012" s="2">
        <v>352.71525551421399</v>
      </c>
      <c r="F1012" s="1" t="s">
        <v>5</v>
      </c>
      <c r="G1012" s="1" t="s">
        <v>101</v>
      </c>
      <c r="H1012" s="13">
        <f>IF(G1012="Mix",'Growth Factors'!$N$7,(IF(G1012="Oil",'Growth Factors'!$E$7,'Growth Factors'!$K$7)))</f>
        <v>8.9570562775409979E-2</v>
      </c>
      <c r="I1012" s="23">
        <f>IF(G1012="Mix",'Growth Factors'!$O$7,(IF(G1012="Oil",'Growth Factors'!$F$7,'Growth Factors'!$L$7)))</f>
        <v>0.14741463403243865</v>
      </c>
      <c r="J1012" s="23">
        <f>IF(G1012="Mix",'Growth Factors'!$P$7,(IF(G1012="Oil",'Growth Factors'!$G$7,'Growth Factors'!$M$7)))</f>
        <v>-9.7846340250338504E-3</v>
      </c>
      <c r="K1012" s="23">
        <f>IF(G1012="Mix",'Growth Factors'!$N$12,(IF(G1012="Oil",'Growth Factors'!$E$12,'Growth Factors'!$K$12)))</f>
        <v>0.12354040091572198</v>
      </c>
      <c r="L1012" s="23">
        <f>IF(G1012="Mix",'Growth Factors'!$O$12,(IF(G1012="Oil",'Growth Factors'!$F$12,'Growth Factors'!$L$12)))</f>
        <v>0.23183776999580308</v>
      </c>
      <c r="M1012" s="23">
        <f>IF(G1012="Mix",'Growth Factors'!$P$12,(IF(G1012="Oil",'Growth Factors'!$G$12,'Growth Factors'!$M$12)))</f>
        <v>2.7241294693957304E-2</v>
      </c>
      <c r="N1012" s="24" t="str">
        <f>VLOOKUP(A1012,'Part 50 Counties'!$A$2:$B$34,2)</f>
        <v>Yes</v>
      </c>
      <c r="O1012" s="25">
        <f>(IF(N1012="No",0,(IF(D1012="CO2",0,(VLOOKUP(F1012,'Rule Reductions'!$C$2:$E$75,2,FALSE))))))</f>
        <v>0.5129999999999999</v>
      </c>
      <c r="P1012" s="25">
        <f>(IF(N1012="No",0,(IF(D1012="CO2",0,(VLOOKUP(F1012,'Rule Reductions'!$C$2:$E$75,3,FALSE))))))</f>
        <v>0.5129999999999999</v>
      </c>
      <c r="Q1012" s="22">
        <f t="shared" si="90"/>
        <v>187.15807365219612</v>
      </c>
      <c r="R1012" s="22">
        <f t="shared" si="91"/>
        <v>197.09408451604452</v>
      </c>
      <c r="S1012" s="22">
        <f t="shared" si="92"/>
        <v>170.0916000562691</v>
      </c>
      <c r="T1012" s="22">
        <f t="shared" si="93"/>
        <v>192.99315188010178</v>
      </c>
      <c r="U1012" s="22">
        <f t="shared" si="94"/>
        <v>211.59564323871498</v>
      </c>
      <c r="V1012" s="22">
        <f t="shared" si="95"/>
        <v>176.45163008184011</v>
      </c>
    </row>
    <row r="1013" spans="1:22" x14ac:dyDescent="0.25">
      <c r="A1013" s="1" t="s">
        <v>22</v>
      </c>
      <c r="B1013" s="1" t="s">
        <v>45</v>
      </c>
      <c r="C1013" s="1" t="s">
        <v>5</v>
      </c>
      <c r="D1013" s="1" t="s">
        <v>24</v>
      </c>
      <c r="E1013" s="2">
        <v>73.592420975096502</v>
      </c>
      <c r="F1013" s="1" t="s">
        <v>5</v>
      </c>
      <c r="G1013" s="1" t="s">
        <v>101</v>
      </c>
      <c r="H1013" s="13">
        <f>IF(G1013="Mix",'Growth Factors'!$N$7,(IF(G1013="Oil",'Growth Factors'!$E$7,'Growth Factors'!$K$7)))</f>
        <v>8.9570562775409979E-2</v>
      </c>
      <c r="I1013" s="23">
        <f>IF(G1013="Mix",'Growth Factors'!$O$7,(IF(G1013="Oil",'Growth Factors'!$F$7,'Growth Factors'!$L$7)))</f>
        <v>0.14741463403243865</v>
      </c>
      <c r="J1013" s="23">
        <f>IF(G1013="Mix",'Growth Factors'!$P$7,(IF(G1013="Oil",'Growth Factors'!$G$7,'Growth Factors'!$M$7)))</f>
        <v>-9.7846340250338504E-3</v>
      </c>
      <c r="K1013" s="23">
        <f>IF(G1013="Mix",'Growth Factors'!$N$12,(IF(G1013="Oil",'Growth Factors'!$E$12,'Growth Factors'!$K$12)))</f>
        <v>0.12354040091572198</v>
      </c>
      <c r="L1013" s="23">
        <f>IF(G1013="Mix",'Growth Factors'!$O$12,(IF(G1013="Oil",'Growth Factors'!$F$12,'Growth Factors'!$L$12)))</f>
        <v>0.23183776999580308</v>
      </c>
      <c r="M1013" s="23">
        <f>IF(G1013="Mix",'Growth Factors'!$P$12,(IF(G1013="Oil",'Growth Factors'!$G$12,'Growth Factors'!$M$12)))</f>
        <v>2.7241294693957304E-2</v>
      </c>
      <c r="N1013" s="24" t="str">
        <f>VLOOKUP(A1013,'Part 50 Counties'!$A$2:$B$34,2)</f>
        <v>Yes</v>
      </c>
      <c r="O1013" s="25">
        <f>(IF(N1013="No",0,(IF(D1013="CO2",0,(VLOOKUP(F1013,'Rule Reductions'!$C$2:$E$75,2,FALSE))))))</f>
        <v>0</v>
      </c>
      <c r="P1013" s="25">
        <f>(IF(N1013="No",0,(IF(D1013="CO2",0,(VLOOKUP(F1013,'Rule Reductions'!$C$2:$E$75,3,FALSE))))))</f>
        <v>0</v>
      </c>
      <c r="Q1013" s="22">
        <f t="shared" si="90"/>
        <v>80.184135537840788</v>
      </c>
      <c r="R1013" s="22">
        <f t="shared" si="91"/>
        <v>84.441020780701521</v>
      </c>
      <c r="S1013" s="22">
        <f t="shared" si="92"/>
        <v>72.872346068838965</v>
      </c>
      <c r="T1013" s="22">
        <f t="shared" si="93"/>
        <v>82.684058166718515</v>
      </c>
      <c r="U1013" s="22">
        <f t="shared" si="94"/>
        <v>90.65392374255525</v>
      </c>
      <c r="V1013" s="22">
        <f t="shared" si="95"/>
        <v>75.597173802120864</v>
      </c>
    </row>
    <row r="1014" spans="1:22" x14ac:dyDescent="0.25">
      <c r="A1014" s="1" t="s">
        <v>22</v>
      </c>
      <c r="B1014" s="1" t="s">
        <v>35</v>
      </c>
      <c r="C1014" s="1" t="s">
        <v>5</v>
      </c>
      <c r="D1014" s="1" t="s">
        <v>23</v>
      </c>
      <c r="E1014" s="2">
        <v>432.390964281013</v>
      </c>
      <c r="F1014" s="1" t="s">
        <v>5</v>
      </c>
      <c r="G1014" s="1" t="s">
        <v>101</v>
      </c>
      <c r="H1014" s="13">
        <f>IF(G1014="Mix",'Growth Factors'!$N$7,(IF(G1014="Oil",'Growth Factors'!$E$7,'Growth Factors'!$K$7)))</f>
        <v>8.9570562775409979E-2</v>
      </c>
      <c r="I1014" s="23">
        <f>IF(G1014="Mix",'Growth Factors'!$O$7,(IF(G1014="Oil",'Growth Factors'!$F$7,'Growth Factors'!$L$7)))</f>
        <v>0.14741463403243865</v>
      </c>
      <c r="J1014" s="23">
        <f>IF(G1014="Mix",'Growth Factors'!$P$7,(IF(G1014="Oil",'Growth Factors'!$G$7,'Growth Factors'!$M$7)))</f>
        <v>-9.7846340250338504E-3</v>
      </c>
      <c r="K1014" s="23">
        <f>IF(G1014="Mix",'Growth Factors'!$N$12,(IF(G1014="Oil",'Growth Factors'!$E$12,'Growth Factors'!$K$12)))</f>
        <v>0.12354040091572198</v>
      </c>
      <c r="L1014" s="23">
        <f>IF(G1014="Mix",'Growth Factors'!$O$12,(IF(G1014="Oil",'Growth Factors'!$F$12,'Growth Factors'!$L$12)))</f>
        <v>0.23183776999580308</v>
      </c>
      <c r="M1014" s="23">
        <f>IF(G1014="Mix",'Growth Factors'!$P$12,(IF(G1014="Oil",'Growth Factors'!$G$12,'Growth Factors'!$M$12)))</f>
        <v>2.7241294693957304E-2</v>
      </c>
      <c r="N1014" s="24" t="str">
        <f>VLOOKUP(A1014,'Part 50 Counties'!$A$2:$B$34,2)</f>
        <v>Yes</v>
      </c>
      <c r="O1014" s="25">
        <f>(IF(N1014="No",0,(IF(D1014="CO2",0,(VLOOKUP(F1014,'Rule Reductions'!$C$2:$E$75,2,FALSE))))))</f>
        <v>0.5129999999999999</v>
      </c>
      <c r="P1014" s="25">
        <f>(IF(N1014="No",0,(IF(D1014="CO2",0,(VLOOKUP(F1014,'Rule Reductions'!$C$2:$E$75,3,FALSE))))))</f>
        <v>0.5129999999999999</v>
      </c>
      <c r="Q1014" s="22">
        <f t="shared" si="90"/>
        <v>229.43566708355416</v>
      </c>
      <c r="R1014" s="22">
        <f t="shared" si="91"/>
        <v>241.61614765920334</v>
      </c>
      <c r="S1014" s="22">
        <f t="shared" si="92"/>
        <v>208.51400616967865</v>
      </c>
      <c r="T1014" s="22">
        <f t="shared" si="93"/>
        <v>236.5888453546244</v>
      </c>
      <c r="U1014" s="22">
        <f t="shared" si="94"/>
        <v>259.39349882744773</v>
      </c>
      <c r="V1014" s="22">
        <f t="shared" si="95"/>
        <v>216.31071887949233</v>
      </c>
    </row>
    <row r="1015" spans="1:22" x14ac:dyDescent="0.25">
      <c r="A1015" s="1" t="s">
        <v>22</v>
      </c>
      <c r="B1015" s="1" t="s">
        <v>35</v>
      </c>
      <c r="C1015" s="1" t="s">
        <v>5</v>
      </c>
      <c r="D1015" s="1" t="s">
        <v>24</v>
      </c>
      <c r="E1015" s="6">
        <v>7.3278481012658201</v>
      </c>
      <c r="F1015" s="1" t="s">
        <v>5</v>
      </c>
      <c r="G1015" s="1" t="s">
        <v>101</v>
      </c>
      <c r="H1015" s="13">
        <f>IF(G1015="Mix",'Growth Factors'!$N$7,(IF(G1015="Oil",'Growth Factors'!$E$7,'Growth Factors'!$K$7)))</f>
        <v>8.9570562775409979E-2</v>
      </c>
      <c r="I1015" s="23">
        <f>IF(G1015="Mix",'Growth Factors'!$O$7,(IF(G1015="Oil",'Growth Factors'!$F$7,'Growth Factors'!$L$7)))</f>
        <v>0.14741463403243865</v>
      </c>
      <c r="J1015" s="23">
        <f>IF(G1015="Mix",'Growth Factors'!$P$7,(IF(G1015="Oil",'Growth Factors'!$G$7,'Growth Factors'!$M$7)))</f>
        <v>-9.7846340250338504E-3</v>
      </c>
      <c r="K1015" s="23">
        <f>IF(G1015="Mix",'Growth Factors'!$N$12,(IF(G1015="Oil",'Growth Factors'!$E$12,'Growth Factors'!$K$12)))</f>
        <v>0.12354040091572198</v>
      </c>
      <c r="L1015" s="23">
        <f>IF(G1015="Mix",'Growth Factors'!$O$12,(IF(G1015="Oil",'Growth Factors'!$F$12,'Growth Factors'!$L$12)))</f>
        <v>0.23183776999580308</v>
      </c>
      <c r="M1015" s="23">
        <f>IF(G1015="Mix",'Growth Factors'!$P$12,(IF(G1015="Oil",'Growth Factors'!$G$12,'Growth Factors'!$M$12)))</f>
        <v>2.7241294693957304E-2</v>
      </c>
      <c r="N1015" s="24" t="str">
        <f>VLOOKUP(A1015,'Part 50 Counties'!$A$2:$B$34,2)</f>
        <v>Yes</v>
      </c>
      <c r="O1015" s="25">
        <f>(IF(N1015="No",0,(IF(D1015="CO2",0,(VLOOKUP(F1015,'Rule Reductions'!$C$2:$E$75,2,FALSE))))))</f>
        <v>0</v>
      </c>
      <c r="P1015" s="25">
        <f>(IF(N1015="No",0,(IF(D1015="CO2",0,(VLOOKUP(F1015,'Rule Reductions'!$C$2:$E$75,3,FALSE))))))</f>
        <v>0</v>
      </c>
      <c r="Q1015" s="22">
        <f t="shared" si="90"/>
        <v>7.9842075796289187</v>
      </c>
      <c r="R1015" s="22">
        <f t="shared" si="91"/>
        <v>8.4080801473592217</v>
      </c>
      <c r="S1015" s="22">
        <f t="shared" si="92"/>
        <v>7.2561477894038955</v>
      </c>
      <c r="T1015" s="22">
        <f t="shared" si="93"/>
        <v>8.2331333935457121</v>
      </c>
      <c r="U1015" s="22">
        <f t="shared" si="94"/>
        <v>9.0267200639312684</v>
      </c>
      <c r="V1015" s="22">
        <f t="shared" si="95"/>
        <v>7.5274681708649576</v>
      </c>
    </row>
    <row r="1016" spans="1:22" x14ac:dyDescent="0.25">
      <c r="A1016" s="1" t="s">
        <v>44</v>
      </c>
      <c r="B1016" s="1" t="s">
        <v>16</v>
      </c>
      <c r="C1016" s="1" t="s">
        <v>5</v>
      </c>
      <c r="D1016" s="1" t="s">
        <v>23</v>
      </c>
      <c r="E1016" s="2">
        <v>34.233962264150897</v>
      </c>
      <c r="F1016" s="1" t="s">
        <v>5</v>
      </c>
      <c r="G1016" s="1" t="s">
        <v>101</v>
      </c>
      <c r="H1016" s="13">
        <f>IF(G1016="Mix",'Growth Factors'!$N$7,(IF(G1016="Oil",'Growth Factors'!$E$7,'Growth Factors'!$K$7)))</f>
        <v>8.9570562775409979E-2</v>
      </c>
      <c r="I1016" s="23">
        <f>IF(G1016="Mix",'Growth Factors'!$O$7,(IF(G1016="Oil",'Growth Factors'!$F$7,'Growth Factors'!$L$7)))</f>
        <v>0.14741463403243865</v>
      </c>
      <c r="J1016" s="23">
        <f>IF(G1016="Mix",'Growth Factors'!$P$7,(IF(G1016="Oil",'Growth Factors'!$G$7,'Growth Factors'!$M$7)))</f>
        <v>-9.7846340250338504E-3</v>
      </c>
      <c r="K1016" s="23">
        <f>IF(G1016="Mix",'Growth Factors'!$N$12,(IF(G1016="Oil",'Growth Factors'!$E$12,'Growth Factors'!$K$12)))</f>
        <v>0.12354040091572198</v>
      </c>
      <c r="L1016" s="23">
        <f>IF(G1016="Mix",'Growth Factors'!$O$12,(IF(G1016="Oil",'Growth Factors'!$F$12,'Growth Factors'!$L$12)))</f>
        <v>0.23183776999580308</v>
      </c>
      <c r="M1016" s="23">
        <f>IF(G1016="Mix",'Growth Factors'!$P$12,(IF(G1016="Oil",'Growth Factors'!$G$12,'Growth Factors'!$M$12)))</f>
        <v>2.7241294693957304E-2</v>
      </c>
      <c r="N1016" s="24" t="str">
        <f>VLOOKUP(A1016,'Part 50 Counties'!$A$2:$B$34,2)</f>
        <v>Yes</v>
      </c>
      <c r="O1016" s="25">
        <f>(IF(N1016="No",0,(IF(D1016="CO2",0,(VLOOKUP(F1016,'Rule Reductions'!$C$2:$E$75,2,FALSE))))))</f>
        <v>0.5129999999999999</v>
      </c>
      <c r="P1016" s="25">
        <f>(IF(N1016="No",0,(IF(D1016="CO2",0,(VLOOKUP(F1016,'Rule Reductions'!$C$2:$E$75,3,FALSE))))))</f>
        <v>0.5129999999999999</v>
      </c>
      <c r="Q1016" s="22">
        <f t="shared" si="90"/>
        <v>18.165254637199148</v>
      </c>
      <c r="R1016" s="22">
        <f t="shared" si="91"/>
        <v>19.129627500724101</v>
      </c>
      <c r="S1016" s="22">
        <f t="shared" si="92"/>
        <v>16.508810794946481</v>
      </c>
      <c r="T1016" s="22">
        <f t="shared" si="93"/>
        <v>18.731597727665328</v>
      </c>
      <c r="U1016" s="22">
        <f t="shared" si="94"/>
        <v>20.537124926259366</v>
      </c>
      <c r="V1016" s="22">
        <f t="shared" si="95"/>
        <v>17.126104843021732</v>
      </c>
    </row>
    <row r="1017" spans="1:22" x14ac:dyDescent="0.25">
      <c r="A1017" s="1" t="s">
        <v>44</v>
      </c>
      <c r="B1017" s="1" t="s">
        <v>16</v>
      </c>
      <c r="C1017" s="1" t="s">
        <v>5</v>
      </c>
      <c r="D1017" s="1" t="s">
        <v>24</v>
      </c>
      <c r="E1017" s="6">
        <v>1.1691551401781499</v>
      </c>
      <c r="F1017" s="1" t="s">
        <v>5</v>
      </c>
      <c r="G1017" s="1" t="s">
        <v>101</v>
      </c>
      <c r="H1017" s="13">
        <f>IF(G1017="Mix",'Growth Factors'!$N$7,(IF(G1017="Oil",'Growth Factors'!$E$7,'Growth Factors'!$K$7)))</f>
        <v>8.9570562775409979E-2</v>
      </c>
      <c r="I1017" s="23">
        <f>IF(G1017="Mix",'Growth Factors'!$O$7,(IF(G1017="Oil",'Growth Factors'!$F$7,'Growth Factors'!$L$7)))</f>
        <v>0.14741463403243865</v>
      </c>
      <c r="J1017" s="23">
        <f>IF(G1017="Mix",'Growth Factors'!$P$7,(IF(G1017="Oil",'Growth Factors'!$G$7,'Growth Factors'!$M$7)))</f>
        <v>-9.7846340250338504E-3</v>
      </c>
      <c r="K1017" s="23">
        <f>IF(G1017="Mix",'Growth Factors'!$N$12,(IF(G1017="Oil",'Growth Factors'!$E$12,'Growth Factors'!$K$12)))</f>
        <v>0.12354040091572198</v>
      </c>
      <c r="L1017" s="23">
        <f>IF(G1017="Mix",'Growth Factors'!$O$12,(IF(G1017="Oil",'Growth Factors'!$F$12,'Growth Factors'!$L$12)))</f>
        <v>0.23183776999580308</v>
      </c>
      <c r="M1017" s="23">
        <f>IF(G1017="Mix",'Growth Factors'!$P$12,(IF(G1017="Oil",'Growth Factors'!$G$12,'Growth Factors'!$M$12)))</f>
        <v>2.7241294693957304E-2</v>
      </c>
      <c r="N1017" s="24" t="str">
        <f>VLOOKUP(A1017,'Part 50 Counties'!$A$2:$B$34,2)</f>
        <v>Yes</v>
      </c>
      <c r="O1017" s="25">
        <f>(IF(N1017="No",0,(IF(D1017="CO2",0,(VLOOKUP(F1017,'Rule Reductions'!$C$2:$E$75,2,FALSE))))))</f>
        <v>0</v>
      </c>
      <c r="P1017" s="25">
        <f>(IF(N1017="No",0,(IF(D1017="CO2",0,(VLOOKUP(F1017,'Rule Reductions'!$C$2:$E$75,3,FALSE))))))</f>
        <v>0</v>
      </c>
      <c r="Q1017" s="22">
        <f t="shared" si="90"/>
        <v>1.27387702405567</v>
      </c>
      <c r="R1017" s="22">
        <f t="shared" si="91"/>
        <v>1.3415057172946565</v>
      </c>
      <c r="S1017" s="22">
        <f t="shared" si="92"/>
        <v>1.1577153850130195</v>
      </c>
      <c r="T1017" s="22">
        <f t="shared" si="93"/>
        <v>1.3135930349284357</v>
      </c>
      <c r="U1017" s="22">
        <f t="shared" si="94"/>
        <v>1.4402094606561828</v>
      </c>
      <c r="V1017" s="22">
        <f t="shared" si="95"/>
        <v>1.201004439894698</v>
      </c>
    </row>
    <row r="1018" spans="1:22" x14ac:dyDescent="0.25">
      <c r="A1018" s="1" t="s">
        <v>44</v>
      </c>
      <c r="B1018" s="1" t="s">
        <v>45</v>
      </c>
      <c r="C1018" s="1" t="s">
        <v>5</v>
      </c>
      <c r="D1018" s="1" t="s">
        <v>23</v>
      </c>
      <c r="E1018" s="6">
        <v>9.7358279337934501</v>
      </c>
      <c r="F1018" s="1" t="s">
        <v>5</v>
      </c>
      <c r="G1018" s="1" t="s">
        <v>101</v>
      </c>
      <c r="H1018" s="13">
        <f>IF(G1018="Mix",'Growth Factors'!$N$7,(IF(G1018="Oil",'Growth Factors'!$E$7,'Growth Factors'!$K$7)))</f>
        <v>8.9570562775409979E-2</v>
      </c>
      <c r="I1018" s="23">
        <f>IF(G1018="Mix",'Growth Factors'!$O$7,(IF(G1018="Oil",'Growth Factors'!$F$7,'Growth Factors'!$L$7)))</f>
        <v>0.14741463403243865</v>
      </c>
      <c r="J1018" s="23">
        <f>IF(G1018="Mix",'Growth Factors'!$P$7,(IF(G1018="Oil",'Growth Factors'!$G$7,'Growth Factors'!$M$7)))</f>
        <v>-9.7846340250338504E-3</v>
      </c>
      <c r="K1018" s="23">
        <f>IF(G1018="Mix",'Growth Factors'!$N$12,(IF(G1018="Oil",'Growth Factors'!$E$12,'Growth Factors'!$K$12)))</f>
        <v>0.12354040091572198</v>
      </c>
      <c r="L1018" s="23">
        <f>IF(G1018="Mix",'Growth Factors'!$O$12,(IF(G1018="Oil",'Growth Factors'!$F$12,'Growth Factors'!$L$12)))</f>
        <v>0.23183776999580308</v>
      </c>
      <c r="M1018" s="23">
        <f>IF(G1018="Mix",'Growth Factors'!$P$12,(IF(G1018="Oil",'Growth Factors'!$G$12,'Growth Factors'!$M$12)))</f>
        <v>2.7241294693957304E-2</v>
      </c>
      <c r="N1018" s="24" t="str">
        <f>VLOOKUP(A1018,'Part 50 Counties'!$A$2:$B$34,2)</f>
        <v>Yes</v>
      </c>
      <c r="O1018" s="25">
        <f>(IF(N1018="No",0,(IF(D1018="CO2",0,(VLOOKUP(F1018,'Rule Reductions'!$C$2:$E$75,2,FALSE))))))</f>
        <v>0.5129999999999999</v>
      </c>
      <c r="P1018" s="25">
        <f>(IF(N1018="No",0,(IF(D1018="CO2",0,(VLOOKUP(F1018,'Rule Reductions'!$C$2:$E$75,3,FALSE))))))</f>
        <v>0.5129999999999999</v>
      </c>
      <c r="Q1018" s="22">
        <f t="shared" si="90"/>
        <v>5.166033430682142</v>
      </c>
      <c r="R1018" s="22">
        <f t="shared" si="91"/>
        <v>5.4402923140346706</v>
      </c>
      <c r="S1018" s="22">
        <f t="shared" si="92"/>
        <v>4.6949558467983934</v>
      </c>
      <c r="T1018" s="22">
        <f t="shared" si="93"/>
        <v>5.3270962617306399</v>
      </c>
      <c r="U1018" s="22">
        <f t="shared" si="94"/>
        <v>5.8405717980901359</v>
      </c>
      <c r="V1018" s="22">
        <f t="shared" si="95"/>
        <v>4.8705086674226328</v>
      </c>
    </row>
    <row r="1019" spans="1:22" x14ac:dyDescent="0.25">
      <c r="A1019" s="1" t="s">
        <v>44</v>
      </c>
      <c r="B1019" s="1" t="s">
        <v>45</v>
      </c>
      <c r="C1019" s="1" t="s">
        <v>5</v>
      </c>
      <c r="D1019" s="1" t="s">
        <v>24</v>
      </c>
      <c r="E1019" s="6">
        <v>3.8350770521358002</v>
      </c>
      <c r="F1019" s="1" t="s">
        <v>5</v>
      </c>
      <c r="G1019" s="1" t="s">
        <v>101</v>
      </c>
      <c r="H1019" s="13">
        <f>IF(G1019="Mix",'Growth Factors'!$N$7,(IF(G1019="Oil",'Growth Factors'!$E$7,'Growth Factors'!$K$7)))</f>
        <v>8.9570562775409979E-2</v>
      </c>
      <c r="I1019" s="23">
        <f>IF(G1019="Mix",'Growth Factors'!$O$7,(IF(G1019="Oil",'Growth Factors'!$F$7,'Growth Factors'!$L$7)))</f>
        <v>0.14741463403243865</v>
      </c>
      <c r="J1019" s="23">
        <f>IF(G1019="Mix",'Growth Factors'!$P$7,(IF(G1019="Oil",'Growth Factors'!$G$7,'Growth Factors'!$M$7)))</f>
        <v>-9.7846340250338504E-3</v>
      </c>
      <c r="K1019" s="23">
        <f>IF(G1019="Mix",'Growth Factors'!$N$12,(IF(G1019="Oil",'Growth Factors'!$E$12,'Growth Factors'!$K$12)))</f>
        <v>0.12354040091572198</v>
      </c>
      <c r="L1019" s="23">
        <f>IF(G1019="Mix",'Growth Factors'!$O$12,(IF(G1019="Oil",'Growth Factors'!$F$12,'Growth Factors'!$L$12)))</f>
        <v>0.23183776999580308</v>
      </c>
      <c r="M1019" s="23">
        <f>IF(G1019="Mix",'Growth Factors'!$P$12,(IF(G1019="Oil",'Growth Factors'!$G$12,'Growth Factors'!$M$12)))</f>
        <v>2.7241294693957304E-2</v>
      </c>
      <c r="N1019" s="24" t="str">
        <f>VLOOKUP(A1019,'Part 50 Counties'!$A$2:$B$34,2)</f>
        <v>Yes</v>
      </c>
      <c r="O1019" s="25">
        <f>(IF(N1019="No",0,(IF(D1019="CO2",0,(VLOOKUP(F1019,'Rule Reductions'!$C$2:$E$75,2,FALSE))))))</f>
        <v>0</v>
      </c>
      <c r="P1019" s="25">
        <f>(IF(N1019="No",0,(IF(D1019="CO2",0,(VLOOKUP(F1019,'Rule Reductions'!$C$2:$E$75,3,FALSE))))))</f>
        <v>0</v>
      </c>
      <c r="Q1019" s="22">
        <f t="shared" si="90"/>
        <v>4.1785870619826637</v>
      </c>
      <c r="R1019" s="22">
        <f t="shared" si="91"/>
        <v>4.4004235322626029</v>
      </c>
      <c r="S1019" s="22">
        <f t="shared" si="92"/>
        <v>3.7975522267228459</v>
      </c>
      <c r="T1019" s="22">
        <f t="shared" si="93"/>
        <v>4.3088640086993424</v>
      </c>
      <c r="U1019" s="22">
        <f t="shared" si="94"/>
        <v>4.7241927636650427</v>
      </c>
      <c r="V1019" s="22">
        <f t="shared" si="95"/>
        <v>3.9395495162870646</v>
      </c>
    </row>
    <row r="1020" spans="1:22" x14ac:dyDescent="0.25">
      <c r="A1020" s="1" t="s">
        <v>44</v>
      </c>
      <c r="B1020" s="1" t="s">
        <v>35</v>
      </c>
      <c r="C1020" s="1" t="s">
        <v>5</v>
      </c>
      <c r="D1020" s="1" t="s">
        <v>23</v>
      </c>
      <c r="E1020" s="2">
        <v>109.294806121519</v>
      </c>
      <c r="F1020" s="1" t="s">
        <v>5</v>
      </c>
      <c r="G1020" s="1" t="s">
        <v>101</v>
      </c>
      <c r="H1020" s="13">
        <f>IF(G1020="Mix",'Growth Factors'!$N$7,(IF(G1020="Oil",'Growth Factors'!$E$7,'Growth Factors'!$K$7)))</f>
        <v>8.9570562775409979E-2</v>
      </c>
      <c r="I1020" s="23">
        <f>IF(G1020="Mix",'Growth Factors'!$O$7,(IF(G1020="Oil",'Growth Factors'!$F$7,'Growth Factors'!$L$7)))</f>
        <v>0.14741463403243865</v>
      </c>
      <c r="J1020" s="23">
        <f>IF(G1020="Mix",'Growth Factors'!$P$7,(IF(G1020="Oil",'Growth Factors'!$G$7,'Growth Factors'!$M$7)))</f>
        <v>-9.7846340250338504E-3</v>
      </c>
      <c r="K1020" s="23">
        <f>IF(G1020="Mix",'Growth Factors'!$N$12,(IF(G1020="Oil",'Growth Factors'!$E$12,'Growth Factors'!$K$12)))</f>
        <v>0.12354040091572198</v>
      </c>
      <c r="L1020" s="23">
        <f>IF(G1020="Mix",'Growth Factors'!$O$12,(IF(G1020="Oil",'Growth Factors'!$F$12,'Growth Factors'!$L$12)))</f>
        <v>0.23183776999580308</v>
      </c>
      <c r="M1020" s="23">
        <f>IF(G1020="Mix",'Growth Factors'!$P$12,(IF(G1020="Oil",'Growth Factors'!$G$12,'Growth Factors'!$M$12)))</f>
        <v>2.7241294693957304E-2</v>
      </c>
      <c r="N1020" s="24" t="str">
        <f>VLOOKUP(A1020,'Part 50 Counties'!$A$2:$B$34,2)</f>
        <v>Yes</v>
      </c>
      <c r="O1020" s="25">
        <f>(IF(N1020="No",0,(IF(D1020="CO2",0,(VLOOKUP(F1020,'Rule Reductions'!$C$2:$E$75,2,FALSE))))))</f>
        <v>0.5129999999999999</v>
      </c>
      <c r="P1020" s="25">
        <f>(IF(N1020="No",0,(IF(D1020="CO2",0,(VLOOKUP(F1020,'Rule Reductions'!$C$2:$E$75,3,FALSE))))))</f>
        <v>0.5129999999999999</v>
      </c>
      <c r="Q1020" s="22">
        <f t="shared" si="90"/>
        <v>57.994104462741113</v>
      </c>
      <c r="R1020" s="22">
        <f t="shared" si="91"/>
        <v>61.072946004206145</v>
      </c>
      <c r="S1020" s="22">
        <f t="shared" si="92"/>
        <v>52.70576806763529</v>
      </c>
      <c r="T1020" s="22">
        <f t="shared" si="93"/>
        <v>59.802202450147682</v>
      </c>
      <c r="U1020" s="22">
        <f t="shared" si="94"/>
        <v>65.566500009244706</v>
      </c>
      <c r="V1020" s="22">
        <f t="shared" si="95"/>
        <v>54.676531275930401</v>
      </c>
    </row>
    <row r="1021" spans="1:22" x14ac:dyDescent="0.25">
      <c r="A1021" s="1" t="s">
        <v>44</v>
      </c>
      <c r="B1021" s="1" t="s">
        <v>35</v>
      </c>
      <c r="C1021" s="1" t="s">
        <v>5</v>
      </c>
      <c r="D1021" s="1" t="s">
        <v>24</v>
      </c>
      <c r="E1021" s="6">
        <v>2.14177215189873</v>
      </c>
      <c r="F1021" s="1" t="s">
        <v>5</v>
      </c>
      <c r="G1021" s="1" t="s">
        <v>101</v>
      </c>
      <c r="H1021" s="13">
        <f>IF(G1021="Mix",'Growth Factors'!$N$7,(IF(G1021="Oil",'Growth Factors'!$E$7,'Growth Factors'!$K$7)))</f>
        <v>8.9570562775409979E-2</v>
      </c>
      <c r="I1021" s="23">
        <f>IF(G1021="Mix",'Growth Factors'!$O$7,(IF(G1021="Oil",'Growth Factors'!$F$7,'Growth Factors'!$L$7)))</f>
        <v>0.14741463403243865</v>
      </c>
      <c r="J1021" s="23">
        <f>IF(G1021="Mix",'Growth Factors'!$P$7,(IF(G1021="Oil",'Growth Factors'!$G$7,'Growth Factors'!$M$7)))</f>
        <v>-9.7846340250338504E-3</v>
      </c>
      <c r="K1021" s="23">
        <f>IF(G1021="Mix",'Growth Factors'!$N$12,(IF(G1021="Oil",'Growth Factors'!$E$12,'Growth Factors'!$K$12)))</f>
        <v>0.12354040091572198</v>
      </c>
      <c r="L1021" s="23">
        <f>IF(G1021="Mix",'Growth Factors'!$O$12,(IF(G1021="Oil",'Growth Factors'!$F$12,'Growth Factors'!$L$12)))</f>
        <v>0.23183776999580308</v>
      </c>
      <c r="M1021" s="23">
        <f>IF(G1021="Mix",'Growth Factors'!$P$12,(IF(G1021="Oil",'Growth Factors'!$G$12,'Growth Factors'!$M$12)))</f>
        <v>2.7241294693957304E-2</v>
      </c>
      <c r="N1021" s="24" t="str">
        <f>VLOOKUP(A1021,'Part 50 Counties'!$A$2:$B$34,2)</f>
        <v>Yes</v>
      </c>
      <c r="O1021" s="25">
        <f>(IF(N1021="No",0,(IF(D1021="CO2",0,(VLOOKUP(F1021,'Rule Reductions'!$C$2:$E$75,2,FALSE))))))</f>
        <v>0</v>
      </c>
      <c r="P1021" s="25">
        <f>(IF(N1021="No",0,(IF(D1021="CO2",0,(VLOOKUP(F1021,'Rule Reductions'!$C$2:$E$75,3,FALSE))))))</f>
        <v>0</v>
      </c>
      <c r="Q1021" s="22">
        <f t="shared" si="90"/>
        <v>2.3336118888810002</v>
      </c>
      <c r="R1021" s="22">
        <f t="shared" si="91"/>
        <v>2.4575007098517498</v>
      </c>
      <c r="S1021" s="22">
        <f t="shared" si="92"/>
        <v>2.120815695227392</v>
      </c>
      <c r="T1021" s="22">
        <f t="shared" si="93"/>
        <v>2.4063675422144275</v>
      </c>
      <c r="U1021" s="22">
        <f t="shared" si="94"/>
        <v>2.6383158314340442</v>
      </c>
      <c r="V1021" s="22">
        <f t="shared" si="95"/>
        <v>2.2001167982559147</v>
      </c>
    </row>
    <row r="1022" spans="1:22" x14ac:dyDescent="0.25">
      <c r="A1022" s="1" t="s">
        <v>67</v>
      </c>
      <c r="B1022" s="1" t="s">
        <v>35</v>
      </c>
      <c r="C1022" s="1" t="s">
        <v>5</v>
      </c>
      <c r="D1022" s="1" t="s">
        <v>23</v>
      </c>
      <c r="E1022" s="3">
        <v>0</v>
      </c>
      <c r="F1022" s="1" t="s">
        <v>5</v>
      </c>
      <c r="G1022" s="1" t="s">
        <v>101</v>
      </c>
      <c r="H1022" s="13">
        <f>IF(G1022="Mix",'Growth Factors'!$N$7,(IF(G1022="Oil",'Growth Factors'!$E$7,'Growth Factors'!$K$7)))</f>
        <v>8.9570562775409979E-2</v>
      </c>
      <c r="I1022" s="23">
        <f>IF(G1022="Mix",'Growth Factors'!$O$7,(IF(G1022="Oil",'Growth Factors'!$F$7,'Growth Factors'!$L$7)))</f>
        <v>0.14741463403243865</v>
      </c>
      <c r="J1022" s="23">
        <f>IF(G1022="Mix",'Growth Factors'!$P$7,(IF(G1022="Oil",'Growth Factors'!$G$7,'Growth Factors'!$M$7)))</f>
        <v>-9.7846340250338504E-3</v>
      </c>
      <c r="K1022" s="23">
        <f>IF(G1022="Mix",'Growth Factors'!$N$12,(IF(G1022="Oil",'Growth Factors'!$E$12,'Growth Factors'!$K$12)))</f>
        <v>0.12354040091572198</v>
      </c>
      <c r="L1022" s="23">
        <f>IF(G1022="Mix",'Growth Factors'!$O$12,(IF(G1022="Oil",'Growth Factors'!$F$12,'Growth Factors'!$L$12)))</f>
        <v>0.23183776999580308</v>
      </c>
      <c r="M1022" s="23">
        <f>IF(G1022="Mix",'Growth Factors'!$P$12,(IF(G1022="Oil",'Growth Factors'!$G$12,'Growth Factors'!$M$12)))</f>
        <v>2.7241294693957304E-2</v>
      </c>
      <c r="N1022" s="24" t="str">
        <f>VLOOKUP(A1022,'Part 50 Counties'!$A$2:$B$34,2)</f>
        <v>No</v>
      </c>
      <c r="O1022" s="25">
        <f>(IF(N1022="No",0,(IF(D1022="CO2",0,(VLOOKUP(F1022,'Rule Reductions'!$C$2:$E$75,2,FALSE))))))</f>
        <v>0</v>
      </c>
      <c r="P1022" s="25">
        <f>(IF(N1022="No",0,(IF(D1022="CO2",0,(VLOOKUP(F1022,'Rule Reductions'!$C$2:$E$75,3,FALSE))))))</f>
        <v>0</v>
      </c>
      <c r="Q1022" s="22">
        <f t="shared" si="90"/>
        <v>0</v>
      </c>
      <c r="R1022" s="22">
        <f t="shared" si="91"/>
        <v>0</v>
      </c>
      <c r="S1022" s="22">
        <f t="shared" si="92"/>
        <v>0</v>
      </c>
      <c r="T1022" s="22">
        <f t="shared" si="93"/>
        <v>0</v>
      </c>
      <c r="U1022" s="22">
        <f t="shared" si="94"/>
        <v>0</v>
      </c>
      <c r="V1022" s="22">
        <f t="shared" si="95"/>
        <v>0</v>
      </c>
    </row>
    <row r="1023" spans="1:22" x14ac:dyDescent="0.25">
      <c r="A1023" s="1" t="s">
        <v>67</v>
      </c>
      <c r="B1023" s="1" t="s">
        <v>35</v>
      </c>
      <c r="C1023" s="1" t="s">
        <v>5</v>
      </c>
      <c r="D1023" s="1" t="s">
        <v>24</v>
      </c>
      <c r="E1023" s="3">
        <v>0</v>
      </c>
      <c r="F1023" s="1" t="s">
        <v>5</v>
      </c>
      <c r="G1023" s="1" t="s">
        <v>101</v>
      </c>
      <c r="H1023" s="13">
        <f>IF(G1023="Mix",'Growth Factors'!$N$7,(IF(G1023="Oil",'Growth Factors'!$E$7,'Growth Factors'!$K$7)))</f>
        <v>8.9570562775409979E-2</v>
      </c>
      <c r="I1023" s="23">
        <f>IF(G1023="Mix",'Growth Factors'!$O$7,(IF(G1023="Oil",'Growth Factors'!$F$7,'Growth Factors'!$L$7)))</f>
        <v>0.14741463403243865</v>
      </c>
      <c r="J1023" s="23">
        <f>IF(G1023="Mix",'Growth Factors'!$P$7,(IF(G1023="Oil",'Growth Factors'!$G$7,'Growth Factors'!$M$7)))</f>
        <v>-9.7846340250338504E-3</v>
      </c>
      <c r="K1023" s="23">
        <f>IF(G1023="Mix",'Growth Factors'!$N$12,(IF(G1023="Oil",'Growth Factors'!$E$12,'Growth Factors'!$K$12)))</f>
        <v>0.12354040091572198</v>
      </c>
      <c r="L1023" s="23">
        <f>IF(G1023="Mix",'Growth Factors'!$O$12,(IF(G1023="Oil",'Growth Factors'!$F$12,'Growth Factors'!$L$12)))</f>
        <v>0.23183776999580308</v>
      </c>
      <c r="M1023" s="23">
        <f>IF(G1023="Mix",'Growth Factors'!$P$12,(IF(G1023="Oil",'Growth Factors'!$G$12,'Growth Factors'!$M$12)))</f>
        <v>2.7241294693957304E-2</v>
      </c>
      <c r="N1023" s="24" t="str">
        <f>VLOOKUP(A1023,'Part 50 Counties'!$A$2:$B$34,2)</f>
        <v>No</v>
      </c>
      <c r="O1023" s="25">
        <f>(IF(N1023="No",0,(IF(D1023="CO2",0,(VLOOKUP(F1023,'Rule Reductions'!$C$2:$E$75,2,FALSE))))))</f>
        <v>0</v>
      </c>
      <c r="P1023" s="25">
        <f>(IF(N1023="No",0,(IF(D1023="CO2",0,(VLOOKUP(F1023,'Rule Reductions'!$C$2:$E$75,3,FALSE))))))</f>
        <v>0</v>
      </c>
      <c r="Q1023" s="22">
        <f t="shared" si="90"/>
        <v>0</v>
      </c>
      <c r="R1023" s="22">
        <f t="shared" si="91"/>
        <v>0</v>
      </c>
      <c r="S1023" s="22">
        <f t="shared" si="92"/>
        <v>0</v>
      </c>
      <c r="T1023" s="22">
        <f t="shared" si="93"/>
        <v>0</v>
      </c>
      <c r="U1023" s="22">
        <f t="shared" si="94"/>
        <v>0</v>
      </c>
      <c r="V1023" s="22">
        <f t="shared" si="95"/>
        <v>0</v>
      </c>
    </row>
    <row r="1024" spans="1:22" x14ac:dyDescent="0.25">
      <c r="A1024" s="1" t="s">
        <v>49</v>
      </c>
      <c r="B1024" s="1" t="s">
        <v>45</v>
      </c>
      <c r="C1024" s="1" t="s">
        <v>5</v>
      </c>
      <c r="D1024" s="1" t="s">
        <v>23</v>
      </c>
      <c r="E1024" s="6">
        <v>8.3279999999999994</v>
      </c>
      <c r="F1024" s="1" t="s">
        <v>5</v>
      </c>
      <c r="G1024" s="1" t="s">
        <v>101</v>
      </c>
      <c r="H1024" s="13">
        <f>IF(G1024="Mix",'Growth Factors'!$N$7,(IF(G1024="Oil",'Growth Factors'!$E$7,'Growth Factors'!$K$7)))</f>
        <v>8.9570562775409979E-2</v>
      </c>
      <c r="I1024" s="23">
        <f>IF(G1024="Mix",'Growth Factors'!$O$7,(IF(G1024="Oil",'Growth Factors'!$F$7,'Growth Factors'!$L$7)))</f>
        <v>0.14741463403243865</v>
      </c>
      <c r="J1024" s="23">
        <f>IF(G1024="Mix",'Growth Factors'!$P$7,(IF(G1024="Oil",'Growth Factors'!$G$7,'Growth Factors'!$M$7)))</f>
        <v>-9.7846340250338504E-3</v>
      </c>
      <c r="K1024" s="23">
        <f>IF(G1024="Mix",'Growth Factors'!$N$12,(IF(G1024="Oil",'Growth Factors'!$E$12,'Growth Factors'!$K$12)))</f>
        <v>0.12354040091572198</v>
      </c>
      <c r="L1024" s="23">
        <f>IF(G1024="Mix",'Growth Factors'!$O$12,(IF(G1024="Oil",'Growth Factors'!$F$12,'Growth Factors'!$L$12)))</f>
        <v>0.23183776999580308</v>
      </c>
      <c r="M1024" s="23">
        <f>IF(G1024="Mix",'Growth Factors'!$P$12,(IF(G1024="Oil",'Growth Factors'!$G$12,'Growth Factors'!$M$12)))</f>
        <v>2.7241294693957304E-2</v>
      </c>
      <c r="N1024" s="24" t="str">
        <f>VLOOKUP(A1024,'Part 50 Counties'!$A$2:$B$34,2)</f>
        <v>No</v>
      </c>
      <c r="O1024" s="25">
        <f>(IF(N1024="No",0,(IF(D1024="CO2",0,(VLOOKUP(F1024,'Rule Reductions'!$C$2:$E$75,2,FALSE))))))</f>
        <v>0</v>
      </c>
      <c r="P1024" s="25">
        <f>(IF(N1024="No",0,(IF(D1024="CO2",0,(VLOOKUP(F1024,'Rule Reductions'!$C$2:$E$75,3,FALSE))))))</f>
        <v>0</v>
      </c>
      <c r="Q1024" s="22">
        <f t="shared" si="90"/>
        <v>9.0739436467936141</v>
      </c>
      <c r="R1024" s="22">
        <f t="shared" si="91"/>
        <v>9.5556690722221482</v>
      </c>
      <c r="S1024" s="22">
        <f t="shared" si="92"/>
        <v>8.2465135678395178</v>
      </c>
      <c r="T1024" s="22">
        <f t="shared" si="93"/>
        <v>9.3568444588261315</v>
      </c>
      <c r="U1024" s="22">
        <f t="shared" si="94"/>
        <v>10.258744948525049</v>
      </c>
      <c r="V1024" s="22">
        <f t="shared" si="95"/>
        <v>8.5548655022112765</v>
      </c>
    </row>
    <row r="1025" spans="1:22" x14ac:dyDescent="0.25">
      <c r="A1025" s="1" t="s">
        <v>49</v>
      </c>
      <c r="B1025" s="1" t="s">
        <v>45</v>
      </c>
      <c r="C1025" s="1" t="s">
        <v>5</v>
      </c>
      <c r="D1025" s="1" t="s">
        <v>24</v>
      </c>
      <c r="E1025" s="6">
        <v>1.2839</v>
      </c>
      <c r="F1025" s="1" t="s">
        <v>5</v>
      </c>
      <c r="G1025" s="1" t="s">
        <v>101</v>
      </c>
      <c r="H1025" s="13">
        <f>IF(G1025="Mix",'Growth Factors'!$N$7,(IF(G1025="Oil",'Growth Factors'!$E$7,'Growth Factors'!$K$7)))</f>
        <v>8.9570562775409979E-2</v>
      </c>
      <c r="I1025" s="23">
        <f>IF(G1025="Mix",'Growth Factors'!$O$7,(IF(G1025="Oil",'Growth Factors'!$F$7,'Growth Factors'!$L$7)))</f>
        <v>0.14741463403243865</v>
      </c>
      <c r="J1025" s="23">
        <f>IF(G1025="Mix",'Growth Factors'!$P$7,(IF(G1025="Oil",'Growth Factors'!$G$7,'Growth Factors'!$M$7)))</f>
        <v>-9.7846340250338504E-3</v>
      </c>
      <c r="K1025" s="23">
        <f>IF(G1025="Mix",'Growth Factors'!$N$12,(IF(G1025="Oil",'Growth Factors'!$E$12,'Growth Factors'!$K$12)))</f>
        <v>0.12354040091572198</v>
      </c>
      <c r="L1025" s="23">
        <f>IF(G1025="Mix",'Growth Factors'!$O$12,(IF(G1025="Oil",'Growth Factors'!$F$12,'Growth Factors'!$L$12)))</f>
        <v>0.23183776999580308</v>
      </c>
      <c r="M1025" s="23">
        <f>IF(G1025="Mix",'Growth Factors'!$P$12,(IF(G1025="Oil",'Growth Factors'!$G$12,'Growth Factors'!$M$12)))</f>
        <v>2.7241294693957304E-2</v>
      </c>
      <c r="N1025" s="24" t="str">
        <f>VLOOKUP(A1025,'Part 50 Counties'!$A$2:$B$34,2)</f>
        <v>No</v>
      </c>
      <c r="O1025" s="25">
        <f>(IF(N1025="No",0,(IF(D1025="CO2",0,(VLOOKUP(F1025,'Rule Reductions'!$C$2:$E$75,2,FALSE))))))</f>
        <v>0</v>
      </c>
      <c r="P1025" s="25">
        <f>(IF(N1025="No",0,(IF(D1025="CO2",0,(VLOOKUP(F1025,'Rule Reductions'!$C$2:$E$75,3,FALSE))))))</f>
        <v>0</v>
      </c>
      <c r="Q1025" s="22">
        <f t="shared" si="90"/>
        <v>1.398899645547349</v>
      </c>
      <c r="R1025" s="22">
        <f t="shared" si="91"/>
        <v>1.4731656486342481</v>
      </c>
      <c r="S1025" s="22">
        <f t="shared" si="92"/>
        <v>1.2713375083752592</v>
      </c>
      <c r="T1025" s="22">
        <f t="shared" si="93"/>
        <v>1.4425135207356954</v>
      </c>
      <c r="U1025" s="22">
        <f t="shared" si="94"/>
        <v>1.5815565128976117</v>
      </c>
      <c r="V1025" s="22">
        <f t="shared" si="95"/>
        <v>1.3188750982575719</v>
      </c>
    </row>
    <row r="1026" spans="1:22" x14ac:dyDescent="0.25">
      <c r="A1026" s="1" t="s">
        <v>70</v>
      </c>
      <c r="B1026" s="1" t="s">
        <v>35</v>
      </c>
      <c r="C1026" s="1" t="s">
        <v>5</v>
      </c>
      <c r="D1026" s="1" t="s">
        <v>23</v>
      </c>
      <c r="E1026" s="3">
        <v>0</v>
      </c>
      <c r="F1026" s="1" t="s">
        <v>5</v>
      </c>
      <c r="G1026" s="1" t="s">
        <v>101</v>
      </c>
      <c r="H1026" s="13">
        <f>IF(G1026="Mix",'Growth Factors'!$N$7,(IF(G1026="Oil",'Growth Factors'!$E$7,'Growth Factors'!$K$7)))</f>
        <v>8.9570562775409979E-2</v>
      </c>
      <c r="I1026" s="23">
        <f>IF(G1026="Mix",'Growth Factors'!$O$7,(IF(G1026="Oil",'Growth Factors'!$F$7,'Growth Factors'!$L$7)))</f>
        <v>0.14741463403243865</v>
      </c>
      <c r="J1026" s="23">
        <f>IF(G1026="Mix",'Growth Factors'!$P$7,(IF(G1026="Oil",'Growth Factors'!$G$7,'Growth Factors'!$M$7)))</f>
        <v>-9.7846340250338504E-3</v>
      </c>
      <c r="K1026" s="23">
        <f>IF(G1026="Mix",'Growth Factors'!$N$12,(IF(G1026="Oil",'Growth Factors'!$E$12,'Growth Factors'!$K$12)))</f>
        <v>0.12354040091572198</v>
      </c>
      <c r="L1026" s="23">
        <f>IF(G1026="Mix",'Growth Factors'!$O$12,(IF(G1026="Oil",'Growth Factors'!$F$12,'Growth Factors'!$L$12)))</f>
        <v>0.23183776999580308</v>
      </c>
      <c r="M1026" s="23">
        <f>IF(G1026="Mix",'Growth Factors'!$P$12,(IF(G1026="Oil",'Growth Factors'!$G$12,'Growth Factors'!$M$12)))</f>
        <v>2.7241294693957304E-2</v>
      </c>
      <c r="N1026" s="24" t="str">
        <f>VLOOKUP(A1026,'Part 50 Counties'!$A$2:$B$34,2)</f>
        <v>Yes</v>
      </c>
      <c r="O1026" s="25">
        <f>(IF(N1026="No",0,(IF(D1026="CO2",0,(VLOOKUP(F1026,'Rule Reductions'!$C$2:$E$75,2,FALSE))))))</f>
        <v>0.5129999999999999</v>
      </c>
      <c r="P1026" s="25">
        <f>(IF(N1026="No",0,(IF(D1026="CO2",0,(VLOOKUP(F1026,'Rule Reductions'!$C$2:$E$75,3,FALSE))))))</f>
        <v>0.5129999999999999</v>
      </c>
      <c r="Q1026" s="22">
        <f t="shared" si="90"/>
        <v>0</v>
      </c>
      <c r="R1026" s="22">
        <f t="shared" si="91"/>
        <v>0</v>
      </c>
      <c r="S1026" s="22">
        <f t="shared" si="92"/>
        <v>0</v>
      </c>
      <c r="T1026" s="22">
        <f t="shared" si="93"/>
        <v>0</v>
      </c>
      <c r="U1026" s="22">
        <f t="shared" si="94"/>
        <v>0</v>
      </c>
      <c r="V1026" s="22">
        <f t="shared" si="95"/>
        <v>0</v>
      </c>
    </row>
    <row r="1027" spans="1:22" x14ac:dyDescent="0.25">
      <c r="A1027" s="1" t="s">
        <v>70</v>
      </c>
      <c r="B1027" s="1" t="s">
        <v>35</v>
      </c>
      <c r="C1027" s="1" t="s">
        <v>5</v>
      </c>
      <c r="D1027" s="1" t="s">
        <v>24</v>
      </c>
      <c r="E1027" s="3">
        <v>0</v>
      </c>
      <c r="F1027" s="1" t="s">
        <v>5</v>
      </c>
      <c r="G1027" s="1" t="s">
        <v>101</v>
      </c>
      <c r="H1027" s="13">
        <f>IF(G1027="Mix",'Growth Factors'!$N$7,(IF(G1027="Oil",'Growth Factors'!$E$7,'Growth Factors'!$K$7)))</f>
        <v>8.9570562775409979E-2</v>
      </c>
      <c r="I1027" s="23">
        <f>IF(G1027="Mix",'Growth Factors'!$O$7,(IF(G1027="Oil",'Growth Factors'!$F$7,'Growth Factors'!$L$7)))</f>
        <v>0.14741463403243865</v>
      </c>
      <c r="J1027" s="23">
        <f>IF(G1027="Mix",'Growth Factors'!$P$7,(IF(G1027="Oil",'Growth Factors'!$G$7,'Growth Factors'!$M$7)))</f>
        <v>-9.7846340250338504E-3</v>
      </c>
      <c r="K1027" s="23">
        <f>IF(G1027="Mix",'Growth Factors'!$N$12,(IF(G1027="Oil",'Growth Factors'!$E$12,'Growth Factors'!$K$12)))</f>
        <v>0.12354040091572198</v>
      </c>
      <c r="L1027" s="23">
        <f>IF(G1027="Mix",'Growth Factors'!$O$12,(IF(G1027="Oil",'Growth Factors'!$F$12,'Growth Factors'!$L$12)))</f>
        <v>0.23183776999580308</v>
      </c>
      <c r="M1027" s="23">
        <f>IF(G1027="Mix",'Growth Factors'!$P$12,(IF(G1027="Oil",'Growth Factors'!$G$12,'Growth Factors'!$M$12)))</f>
        <v>2.7241294693957304E-2</v>
      </c>
      <c r="N1027" s="24" t="str">
        <f>VLOOKUP(A1027,'Part 50 Counties'!$A$2:$B$34,2)</f>
        <v>Yes</v>
      </c>
      <c r="O1027" s="25">
        <f>(IF(N1027="No",0,(IF(D1027="CO2",0,(VLOOKUP(F1027,'Rule Reductions'!$C$2:$E$75,2,FALSE))))))</f>
        <v>0</v>
      </c>
      <c r="P1027" s="25">
        <f>(IF(N1027="No",0,(IF(D1027="CO2",0,(VLOOKUP(F1027,'Rule Reductions'!$C$2:$E$75,3,FALSE))))))</f>
        <v>0</v>
      </c>
      <c r="Q1027" s="22">
        <f t="shared" ref="Q1027:Q1090" si="96">+$E1027*(1+H1027)*(1-$O1027)</f>
        <v>0</v>
      </c>
      <c r="R1027" s="22">
        <f t="shared" ref="R1027:R1090" si="97">+$E1027*(1+I1027)*(1-$O1027)</f>
        <v>0</v>
      </c>
      <c r="S1027" s="22">
        <f t="shared" ref="S1027:S1090" si="98">+$E1027*(1+J1027)*(1-$O1027)</f>
        <v>0</v>
      </c>
      <c r="T1027" s="22">
        <f t="shared" ref="T1027:T1090" si="99">+$E1027*(1+K1027)*(1-$P1027)</f>
        <v>0</v>
      </c>
      <c r="U1027" s="22">
        <f t="shared" ref="U1027:U1090" si="100">+$E1027*(1+L1027)*(1-$P1027)</f>
        <v>0</v>
      </c>
      <c r="V1027" s="22">
        <f t="shared" ref="V1027:V1090" si="101">+$E1027*(1+M1027)*(1-$P1027)</f>
        <v>0</v>
      </c>
    </row>
    <row r="1028" spans="1:22" x14ac:dyDescent="0.25">
      <c r="A1028" s="1" t="s">
        <v>40</v>
      </c>
      <c r="B1028" s="1" t="s">
        <v>83</v>
      </c>
      <c r="C1028" s="1" t="s">
        <v>14</v>
      </c>
      <c r="D1028" s="1" t="s">
        <v>23</v>
      </c>
      <c r="E1028" s="2">
        <v>33</v>
      </c>
      <c r="F1028" s="1" t="s">
        <v>14</v>
      </c>
      <c r="G1028" s="1" t="s">
        <v>101</v>
      </c>
      <c r="H1028" s="13">
        <f>IF(G1028="Mix",'Growth Factors'!$N$7,(IF(G1028="Oil",'Growth Factors'!$E$7,'Growth Factors'!$K$7)))</f>
        <v>8.9570562775409979E-2</v>
      </c>
      <c r="I1028" s="23">
        <f>IF(G1028="Mix",'Growth Factors'!$O$7,(IF(G1028="Oil",'Growth Factors'!$F$7,'Growth Factors'!$L$7)))</f>
        <v>0.14741463403243865</v>
      </c>
      <c r="J1028" s="23">
        <f>IF(G1028="Mix",'Growth Factors'!$P$7,(IF(G1028="Oil",'Growth Factors'!$G$7,'Growth Factors'!$M$7)))</f>
        <v>-9.7846340250338504E-3</v>
      </c>
      <c r="K1028" s="23">
        <f>IF(G1028="Mix",'Growth Factors'!$N$12,(IF(G1028="Oil",'Growth Factors'!$E$12,'Growth Factors'!$K$12)))</f>
        <v>0.12354040091572198</v>
      </c>
      <c r="L1028" s="23">
        <f>IF(G1028="Mix",'Growth Factors'!$O$12,(IF(G1028="Oil",'Growth Factors'!$F$12,'Growth Factors'!$L$12)))</f>
        <v>0.23183776999580308</v>
      </c>
      <c r="M1028" s="23">
        <f>IF(G1028="Mix",'Growth Factors'!$P$12,(IF(G1028="Oil",'Growth Factors'!$G$12,'Growth Factors'!$M$12)))</f>
        <v>2.7241294693957304E-2</v>
      </c>
      <c r="N1028" s="24" t="str">
        <f>VLOOKUP(A1028,'Part 50 Counties'!$A$2:$B$34,2)</f>
        <v>Yes</v>
      </c>
      <c r="O1028" s="25">
        <f>(IF(N1028="No",0,(IF(D1028="CO2",0,(VLOOKUP(F1028,'Rule Reductions'!$C$2:$E$75,2,FALSE))))))</f>
        <v>0</v>
      </c>
      <c r="P1028" s="25">
        <f>(IF(N1028="No",0,(IF(D1028="CO2",0,(VLOOKUP(F1028,'Rule Reductions'!$C$2:$E$75,3,FALSE))))))</f>
        <v>0</v>
      </c>
      <c r="Q1028" s="22">
        <f t="shared" si="96"/>
        <v>35.955828571588526</v>
      </c>
      <c r="R1028" s="22">
        <f t="shared" si="97"/>
        <v>37.864682923070475</v>
      </c>
      <c r="S1028" s="22">
        <f t="shared" si="98"/>
        <v>32.677107077173886</v>
      </c>
      <c r="T1028" s="22">
        <f t="shared" si="99"/>
        <v>37.076833230218824</v>
      </c>
      <c r="U1028" s="22">
        <f t="shared" si="100"/>
        <v>40.650646409861508</v>
      </c>
      <c r="V1028" s="22">
        <f t="shared" si="101"/>
        <v>33.898962724900592</v>
      </c>
    </row>
    <row r="1029" spans="1:22" x14ac:dyDescent="0.25">
      <c r="A1029" s="1" t="s">
        <v>40</v>
      </c>
      <c r="B1029" s="1" t="s">
        <v>83</v>
      </c>
      <c r="C1029" s="1" t="s">
        <v>14</v>
      </c>
      <c r="D1029" s="1" t="s">
        <v>24</v>
      </c>
      <c r="E1029" s="6">
        <v>1</v>
      </c>
      <c r="F1029" s="1" t="s">
        <v>14</v>
      </c>
      <c r="G1029" s="1" t="s">
        <v>101</v>
      </c>
      <c r="H1029" s="13">
        <f>IF(G1029="Mix",'Growth Factors'!$N$7,(IF(G1029="Oil",'Growth Factors'!$E$7,'Growth Factors'!$K$7)))</f>
        <v>8.9570562775409979E-2</v>
      </c>
      <c r="I1029" s="23">
        <f>IF(G1029="Mix",'Growth Factors'!$O$7,(IF(G1029="Oil",'Growth Factors'!$F$7,'Growth Factors'!$L$7)))</f>
        <v>0.14741463403243865</v>
      </c>
      <c r="J1029" s="23">
        <f>IF(G1029="Mix",'Growth Factors'!$P$7,(IF(G1029="Oil",'Growth Factors'!$G$7,'Growth Factors'!$M$7)))</f>
        <v>-9.7846340250338504E-3</v>
      </c>
      <c r="K1029" s="23">
        <f>IF(G1029="Mix",'Growth Factors'!$N$12,(IF(G1029="Oil",'Growth Factors'!$E$12,'Growth Factors'!$K$12)))</f>
        <v>0.12354040091572198</v>
      </c>
      <c r="L1029" s="23">
        <f>IF(G1029="Mix",'Growth Factors'!$O$12,(IF(G1029="Oil",'Growth Factors'!$F$12,'Growth Factors'!$L$12)))</f>
        <v>0.23183776999580308</v>
      </c>
      <c r="M1029" s="23">
        <f>IF(G1029="Mix",'Growth Factors'!$P$12,(IF(G1029="Oil",'Growth Factors'!$G$12,'Growth Factors'!$M$12)))</f>
        <v>2.7241294693957304E-2</v>
      </c>
      <c r="N1029" s="24" t="str">
        <f>VLOOKUP(A1029,'Part 50 Counties'!$A$2:$B$34,2)</f>
        <v>Yes</v>
      </c>
      <c r="O1029" s="25">
        <f>(IF(N1029="No",0,(IF(D1029="CO2",0,(VLOOKUP(F1029,'Rule Reductions'!$C$2:$E$75,2,FALSE))))))</f>
        <v>0</v>
      </c>
      <c r="P1029" s="25">
        <f>(IF(N1029="No",0,(IF(D1029="CO2",0,(VLOOKUP(F1029,'Rule Reductions'!$C$2:$E$75,3,FALSE))))))</f>
        <v>0</v>
      </c>
      <c r="Q1029" s="22">
        <f t="shared" si="96"/>
        <v>1.08957056277541</v>
      </c>
      <c r="R1029" s="22">
        <f t="shared" si="97"/>
        <v>1.1474146340324387</v>
      </c>
      <c r="S1029" s="22">
        <f t="shared" si="98"/>
        <v>0.99021536597496618</v>
      </c>
      <c r="T1029" s="22">
        <f t="shared" si="99"/>
        <v>1.1235404009157219</v>
      </c>
      <c r="U1029" s="22">
        <f t="shared" si="100"/>
        <v>1.2318377699958032</v>
      </c>
      <c r="V1029" s="22">
        <f t="shared" si="101"/>
        <v>1.0272412946939573</v>
      </c>
    </row>
    <row r="1030" spans="1:22" x14ac:dyDescent="0.25">
      <c r="A1030" s="1" t="s">
        <v>41</v>
      </c>
      <c r="B1030" s="1" t="s">
        <v>83</v>
      </c>
      <c r="C1030" s="1" t="s">
        <v>14</v>
      </c>
      <c r="D1030" s="1" t="s">
        <v>23</v>
      </c>
      <c r="E1030" s="2">
        <v>33</v>
      </c>
      <c r="F1030" s="1" t="s">
        <v>14</v>
      </c>
      <c r="G1030" s="1" t="s">
        <v>101</v>
      </c>
      <c r="H1030" s="13">
        <f>IF(G1030="Mix",'Growth Factors'!$N$7,(IF(G1030="Oil",'Growth Factors'!$E$7,'Growth Factors'!$K$7)))</f>
        <v>8.9570562775409979E-2</v>
      </c>
      <c r="I1030" s="23">
        <f>IF(G1030="Mix",'Growth Factors'!$O$7,(IF(G1030="Oil",'Growth Factors'!$F$7,'Growth Factors'!$L$7)))</f>
        <v>0.14741463403243865</v>
      </c>
      <c r="J1030" s="23">
        <f>IF(G1030="Mix",'Growth Factors'!$P$7,(IF(G1030="Oil",'Growth Factors'!$G$7,'Growth Factors'!$M$7)))</f>
        <v>-9.7846340250338504E-3</v>
      </c>
      <c r="K1030" s="23">
        <f>IF(G1030="Mix",'Growth Factors'!$N$12,(IF(G1030="Oil",'Growth Factors'!$E$12,'Growth Factors'!$K$12)))</f>
        <v>0.12354040091572198</v>
      </c>
      <c r="L1030" s="23">
        <f>IF(G1030="Mix",'Growth Factors'!$O$12,(IF(G1030="Oil",'Growth Factors'!$F$12,'Growth Factors'!$L$12)))</f>
        <v>0.23183776999580308</v>
      </c>
      <c r="M1030" s="23">
        <f>IF(G1030="Mix",'Growth Factors'!$P$12,(IF(G1030="Oil",'Growth Factors'!$G$12,'Growth Factors'!$M$12)))</f>
        <v>2.7241294693957304E-2</v>
      </c>
      <c r="N1030" s="24" t="str">
        <f>VLOOKUP(A1030,'Part 50 Counties'!$A$2:$B$34,2)</f>
        <v>Yes</v>
      </c>
      <c r="O1030" s="25">
        <f>(IF(N1030="No",0,(IF(D1030="CO2",0,(VLOOKUP(F1030,'Rule Reductions'!$C$2:$E$75,2,FALSE))))))</f>
        <v>0</v>
      </c>
      <c r="P1030" s="25">
        <f>(IF(N1030="No",0,(IF(D1030="CO2",0,(VLOOKUP(F1030,'Rule Reductions'!$C$2:$E$75,3,FALSE))))))</f>
        <v>0</v>
      </c>
      <c r="Q1030" s="22">
        <f t="shared" si="96"/>
        <v>35.955828571588526</v>
      </c>
      <c r="R1030" s="22">
        <f t="shared" si="97"/>
        <v>37.864682923070475</v>
      </c>
      <c r="S1030" s="22">
        <f t="shared" si="98"/>
        <v>32.677107077173886</v>
      </c>
      <c r="T1030" s="22">
        <f t="shared" si="99"/>
        <v>37.076833230218824</v>
      </c>
      <c r="U1030" s="22">
        <f t="shared" si="100"/>
        <v>40.650646409861508</v>
      </c>
      <c r="V1030" s="22">
        <f t="shared" si="101"/>
        <v>33.898962724900592</v>
      </c>
    </row>
    <row r="1031" spans="1:22" x14ac:dyDescent="0.25">
      <c r="A1031" s="1" t="s">
        <v>41</v>
      </c>
      <c r="B1031" s="1" t="s">
        <v>83</v>
      </c>
      <c r="C1031" s="1" t="s">
        <v>14</v>
      </c>
      <c r="D1031" s="1" t="s">
        <v>24</v>
      </c>
      <c r="E1031" s="6">
        <v>1</v>
      </c>
      <c r="F1031" s="1" t="s">
        <v>14</v>
      </c>
      <c r="G1031" s="1" t="s">
        <v>101</v>
      </c>
      <c r="H1031" s="13">
        <f>IF(G1031="Mix",'Growth Factors'!$N$7,(IF(G1031="Oil",'Growth Factors'!$E$7,'Growth Factors'!$K$7)))</f>
        <v>8.9570562775409979E-2</v>
      </c>
      <c r="I1031" s="23">
        <f>IF(G1031="Mix",'Growth Factors'!$O$7,(IF(G1031="Oil",'Growth Factors'!$F$7,'Growth Factors'!$L$7)))</f>
        <v>0.14741463403243865</v>
      </c>
      <c r="J1031" s="23">
        <f>IF(G1031="Mix",'Growth Factors'!$P$7,(IF(G1031="Oil",'Growth Factors'!$G$7,'Growth Factors'!$M$7)))</f>
        <v>-9.7846340250338504E-3</v>
      </c>
      <c r="K1031" s="23">
        <f>IF(G1031="Mix",'Growth Factors'!$N$12,(IF(G1031="Oil",'Growth Factors'!$E$12,'Growth Factors'!$K$12)))</f>
        <v>0.12354040091572198</v>
      </c>
      <c r="L1031" s="23">
        <f>IF(G1031="Mix",'Growth Factors'!$O$12,(IF(G1031="Oil",'Growth Factors'!$F$12,'Growth Factors'!$L$12)))</f>
        <v>0.23183776999580308</v>
      </c>
      <c r="M1031" s="23">
        <f>IF(G1031="Mix",'Growth Factors'!$P$12,(IF(G1031="Oil",'Growth Factors'!$G$12,'Growth Factors'!$M$12)))</f>
        <v>2.7241294693957304E-2</v>
      </c>
      <c r="N1031" s="24" t="str">
        <f>VLOOKUP(A1031,'Part 50 Counties'!$A$2:$B$34,2)</f>
        <v>Yes</v>
      </c>
      <c r="O1031" s="25">
        <f>(IF(N1031="No",0,(IF(D1031="CO2",0,(VLOOKUP(F1031,'Rule Reductions'!$C$2:$E$75,2,FALSE))))))</f>
        <v>0</v>
      </c>
      <c r="P1031" s="25">
        <f>(IF(N1031="No",0,(IF(D1031="CO2",0,(VLOOKUP(F1031,'Rule Reductions'!$C$2:$E$75,3,FALSE))))))</f>
        <v>0</v>
      </c>
      <c r="Q1031" s="22">
        <f t="shared" si="96"/>
        <v>1.08957056277541</v>
      </c>
      <c r="R1031" s="22">
        <f t="shared" si="97"/>
        <v>1.1474146340324387</v>
      </c>
      <c r="S1031" s="22">
        <f t="shared" si="98"/>
        <v>0.99021536597496618</v>
      </c>
      <c r="T1031" s="22">
        <f t="shared" si="99"/>
        <v>1.1235404009157219</v>
      </c>
      <c r="U1031" s="22">
        <f t="shared" si="100"/>
        <v>1.2318377699958032</v>
      </c>
      <c r="V1031" s="22">
        <f t="shared" si="101"/>
        <v>1.0272412946939573</v>
      </c>
    </row>
    <row r="1032" spans="1:22" x14ac:dyDescent="0.25">
      <c r="A1032" s="1" t="s">
        <v>39</v>
      </c>
      <c r="B1032" s="1" t="s">
        <v>45</v>
      </c>
      <c r="C1032" s="1" t="s">
        <v>37</v>
      </c>
      <c r="D1032" s="1" t="s">
        <v>23</v>
      </c>
      <c r="E1032" s="4">
        <v>0.79611165186057298</v>
      </c>
      <c r="F1032" s="1" t="s">
        <v>37</v>
      </c>
      <c r="G1032" s="1" t="s">
        <v>100</v>
      </c>
      <c r="H1032" s="13">
        <f>IF(G1032="Mix",'Growth Factors'!$N$7,(IF(G1032="Oil",'Growth Factors'!$E$7,'Growth Factors'!$K$7)))</f>
        <v>0.12321919048916015</v>
      </c>
      <c r="I1032" s="23">
        <f>IF(G1032="Mix",'Growth Factors'!$O$7,(IF(G1032="Oil",'Growth Factors'!$F$7,'Growth Factors'!$L$7)))</f>
        <v>0.28844315001838977</v>
      </c>
      <c r="J1032" s="23">
        <f>IF(G1032="Mix",'Growth Factors'!$P$7,(IF(G1032="Oil",'Growth Factors'!$G$7,'Growth Factors'!$M$7)))</f>
        <v>-5.5772089494429255E-4</v>
      </c>
      <c r="K1032" s="23">
        <f>IF(G1032="Mix",'Growth Factors'!$N$12,(IF(G1032="Oil",'Growth Factors'!$E$12,'Growth Factors'!$K$12)))</f>
        <v>0.15067268446583987</v>
      </c>
      <c r="L1032" s="23">
        <f>IF(G1032="Mix",'Growth Factors'!$O$12,(IF(G1032="Oil",'Growth Factors'!$F$12,'Growth Factors'!$L$12)))</f>
        <v>0.41821082914081459</v>
      </c>
      <c r="M1032" s="23">
        <f>IF(G1032="Mix",'Growth Factors'!$P$12,(IF(G1032="Oil",'Growth Factors'!$G$12,'Growth Factors'!$M$12)))</f>
        <v>6.2059761281023675E-3</v>
      </c>
      <c r="N1032" s="24" t="str">
        <f>VLOOKUP(A1032,'Part 50 Counties'!$A$2:$B$34,2)</f>
        <v>Yes</v>
      </c>
      <c r="O1032" s="25">
        <f>(IF(N1032="No",0,(IF(D1032="CO2",0,(VLOOKUP(F1032,'Rule Reductions'!$C$2:$E$75,2,FALSE))))))</f>
        <v>0.84140000000000004</v>
      </c>
      <c r="P1032" s="25">
        <f>(IF(N1032="No",0,(IF(D1032="CO2",0,(VLOOKUP(F1032,'Rule Reductions'!$C$2:$E$75,3,FALSE))))))</f>
        <v>0.84140000000000004</v>
      </c>
      <c r="Q1032" s="22">
        <f t="shared" si="96"/>
        <v>0.14182137058349276</v>
      </c>
      <c r="R1032" s="22">
        <f t="shared" si="97"/>
        <v>0.16268309427204741</v>
      </c>
      <c r="S1032" s="22">
        <f t="shared" si="98"/>
        <v>0.12619288829995876</v>
      </c>
      <c r="T1032" s="22">
        <f t="shared" si="99"/>
        <v>0.145287739548737</v>
      </c>
      <c r="U1032" s="22">
        <f t="shared" si="100"/>
        <v>0.17906799070759208</v>
      </c>
      <c r="V1032" s="22">
        <f t="shared" si="101"/>
        <v>0.12704689506029751</v>
      </c>
    </row>
    <row r="1033" spans="1:22" x14ac:dyDescent="0.25">
      <c r="A1033" s="1" t="s">
        <v>39</v>
      </c>
      <c r="B1033" s="1" t="s">
        <v>45</v>
      </c>
      <c r="C1033" s="1" t="s">
        <v>37</v>
      </c>
      <c r="D1033" s="1" t="s">
        <v>24</v>
      </c>
      <c r="E1033" s="7">
        <v>1.69175228543854E-2</v>
      </c>
      <c r="F1033" s="1" t="s">
        <v>37</v>
      </c>
      <c r="G1033" s="1" t="s">
        <v>100</v>
      </c>
      <c r="H1033" s="13">
        <f>IF(G1033="Mix",'Growth Factors'!$N$7,(IF(G1033="Oil",'Growth Factors'!$E$7,'Growth Factors'!$K$7)))</f>
        <v>0.12321919048916015</v>
      </c>
      <c r="I1033" s="23">
        <f>IF(G1033="Mix",'Growth Factors'!$O$7,(IF(G1033="Oil",'Growth Factors'!$F$7,'Growth Factors'!$L$7)))</f>
        <v>0.28844315001838977</v>
      </c>
      <c r="J1033" s="23">
        <f>IF(G1033="Mix",'Growth Factors'!$P$7,(IF(G1033="Oil",'Growth Factors'!$G$7,'Growth Factors'!$M$7)))</f>
        <v>-5.5772089494429255E-4</v>
      </c>
      <c r="K1033" s="23">
        <f>IF(G1033="Mix",'Growth Factors'!$N$12,(IF(G1033="Oil",'Growth Factors'!$E$12,'Growth Factors'!$K$12)))</f>
        <v>0.15067268446583987</v>
      </c>
      <c r="L1033" s="23">
        <f>IF(G1033="Mix",'Growth Factors'!$O$12,(IF(G1033="Oil",'Growth Factors'!$F$12,'Growth Factors'!$L$12)))</f>
        <v>0.41821082914081459</v>
      </c>
      <c r="M1033" s="23">
        <f>IF(G1033="Mix",'Growth Factors'!$P$12,(IF(G1033="Oil",'Growth Factors'!$G$12,'Growth Factors'!$M$12)))</f>
        <v>6.2059761281023675E-3</v>
      </c>
      <c r="N1033" s="24" t="str">
        <f>VLOOKUP(A1033,'Part 50 Counties'!$A$2:$B$34,2)</f>
        <v>Yes</v>
      </c>
      <c r="O1033" s="25">
        <f>(IF(N1033="No",0,(IF(D1033="CO2",0,(VLOOKUP(F1033,'Rule Reductions'!$C$2:$E$75,2,FALSE))))))</f>
        <v>0</v>
      </c>
      <c r="P1033" s="25">
        <f>(IF(N1033="No",0,(IF(D1033="CO2",0,(VLOOKUP(F1033,'Rule Reductions'!$C$2:$E$75,3,FALSE))))))</f>
        <v>0</v>
      </c>
      <c r="Q1033" s="22">
        <f t="shared" si="96"/>
        <v>1.9002086325584637E-2</v>
      </c>
      <c r="R1033" s="22">
        <f t="shared" si="97"/>
        <v>2.1797266437012425E-2</v>
      </c>
      <c r="S1033" s="22">
        <f t="shared" si="98"/>
        <v>1.6908087598398812E-2</v>
      </c>
      <c r="T1033" s="22">
        <f t="shared" si="99"/>
        <v>1.9466531437367846E-2</v>
      </c>
      <c r="U1033" s="22">
        <f t="shared" si="100"/>
        <v>2.3992614114326599E-2</v>
      </c>
      <c r="V1033" s="22">
        <f t="shared" si="101"/>
        <v>1.702251259736634E-2</v>
      </c>
    </row>
    <row r="1034" spans="1:22" x14ac:dyDescent="0.25">
      <c r="A1034" s="1" t="s">
        <v>46</v>
      </c>
      <c r="B1034" s="1" t="s">
        <v>45</v>
      </c>
      <c r="C1034" s="1" t="s">
        <v>37</v>
      </c>
      <c r="D1034" s="1" t="s">
        <v>23</v>
      </c>
      <c r="E1034" s="3">
        <v>0</v>
      </c>
      <c r="F1034" s="1" t="s">
        <v>37</v>
      </c>
      <c r="G1034" s="1" t="s">
        <v>100</v>
      </c>
      <c r="H1034" s="13">
        <f>IF(G1034="Mix",'Growth Factors'!$N$7,(IF(G1034="Oil",'Growth Factors'!$E$7,'Growth Factors'!$K$7)))</f>
        <v>0.12321919048916015</v>
      </c>
      <c r="I1034" s="23">
        <f>IF(G1034="Mix",'Growth Factors'!$O$7,(IF(G1034="Oil",'Growth Factors'!$F$7,'Growth Factors'!$L$7)))</f>
        <v>0.28844315001838977</v>
      </c>
      <c r="J1034" s="23">
        <f>IF(G1034="Mix",'Growth Factors'!$P$7,(IF(G1034="Oil",'Growth Factors'!$G$7,'Growth Factors'!$M$7)))</f>
        <v>-5.5772089494429255E-4</v>
      </c>
      <c r="K1034" s="23">
        <f>IF(G1034="Mix",'Growth Factors'!$N$12,(IF(G1034="Oil",'Growth Factors'!$E$12,'Growth Factors'!$K$12)))</f>
        <v>0.15067268446583987</v>
      </c>
      <c r="L1034" s="23">
        <f>IF(G1034="Mix",'Growth Factors'!$O$12,(IF(G1034="Oil",'Growth Factors'!$F$12,'Growth Factors'!$L$12)))</f>
        <v>0.41821082914081459</v>
      </c>
      <c r="M1034" s="23">
        <f>IF(G1034="Mix",'Growth Factors'!$P$12,(IF(G1034="Oil",'Growth Factors'!$G$12,'Growth Factors'!$M$12)))</f>
        <v>6.2059761281023675E-3</v>
      </c>
      <c r="N1034" s="24" t="str">
        <f>VLOOKUP(A1034,'Part 50 Counties'!$A$2:$B$34,2)</f>
        <v>No</v>
      </c>
      <c r="O1034" s="25">
        <f>(IF(N1034="No",0,(IF(D1034="CO2",0,(VLOOKUP(F1034,'Rule Reductions'!$C$2:$E$75,2,FALSE))))))</f>
        <v>0</v>
      </c>
      <c r="P1034" s="25">
        <f>(IF(N1034="No",0,(IF(D1034="CO2",0,(VLOOKUP(F1034,'Rule Reductions'!$C$2:$E$75,3,FALSE))))))</f>
        <v>0</v>
      </c>
      <c r="Q1034" s="22">
        <f t="shared" si="96"/>
        <v>0</v>
      </c>
      <c r="R1034" s="22">
        <f t="shared" si="97"/>
        <v>0</v>
      </c>
      <c r="S1034" s="22">
        <f t="shared" si="98"/>
        <v>0</v>
      </c>
      <c r="T1034" s="22">
        <f t="shared" si="99"/>
        <v>0</v>
      </c>
      <c r="U1034" s="22">
        <f t="shared" si="100"/>
        <v>0</v>
      </c>
      <c r="V1034" s="22">
        <f t="shared" si="101"/>
        <v>0</v>
      </c>
    </row>
    <row r="1035" spans="1:22" x14ac:dyDescent="0.25">
      <c r="A1035" s="1" t="s">
        <v>46</v>
      </c>
      <c r="B1035" s="1" t="s">
        <v>45</v>
      </c>
      <c r="C1035" s="1" t="s">
        <v>37</v>
      </c>
      <c r="D1035" s="1" t="s">
        <v>24</v>
      </c>
      <c r="E1035" s="3">
        <v>0</v>
      </c>
      <c r="F1035" s="1" t="s">
        <v>37</v>
      </c>
      <c r="G1035" s="1" t="s">
        <v>100</v>
      </c>
      <c r="H1035" s="13">
        <f>IF(G1035="Mix",'Growth Factors'!$N$7,(IF(G1035="Oil",'Growth Factors'!$E$7,'Growth Factors'!$K$7)))</f>
        <v>0.12321919048916015</v>
      </c>
      <c r="I1035" s="23">
        <f>IF(G1035="Mix",'Growth Factors'!$O$7,(IF(G1035="Oil",'Growth Factors'!$F$7,'Growth Factors'!$L$7)))</f>
        <v>0.28844315001838977</v>
      </c>
      <c r="J1035" s="23">
        <f>IF(G1035="Mix",'Growth Factors'!$P$7,(IF(G1035="Oil",'Growth Factors'!$G$7,'Growth Factors'!$M$7)))</f>
        <v>-5.5772089494429255E-4</v>
      </c>
      <c r="K1035" s="23">
        <f>IF(G1035="Mix",'Growth Factors'!$N$12,(IF(G1035="Oil",'Growth Factors'!$E$12,'Growth Factors'!$K$12)))</f>
        <v>0.15067268446583987</v>
      </c>
      <c r="L1035" s="23">
        <f>IF(G1035="Mix",'Growth Factors'!$O$12,(IF(G1035="Oil",'Growth Factors'!$F$12,'Growth Factors'!$L$12)))</f>
        <v>0.41821082914081459</v>
      </c>
      <c r="M1035" s="23">
        <f>IF(G1035="Mix",'Growth Factors'!$P$12,(IF(G1035="Oil",'Growth Factors'!$G$12,'Growth Factors'!$M$12)))</f>
        <v>6.2059761281023675E-3</v>
      </c>
      <c r="N1035" s="24" t="str">
        <f>VLOOKUP(A1035,'Part 50 Counties'!$A$2:$B$34,2)</f>
        <v>No</v>
      </c>
      <c r="O1035" s="25">
        <f>(IF(N1035="No",0,(IF(D1035="CO2",0,(VLOOKUP(F1035,'Rule Reductions'!$C$2:$E$75,2,FALSE))))))</f>
        <v>0</v>
      </c>
      <c r="P1035" s="25">
        <f>(IF(N1035="No",0,(IF(D1035="CO2",0,(VLOOKUP(F1035,'Rule Reductions'!$C$2:$E$75,3,FALSE))))))</f>
        <v>0</v>
      </c>
      <c r="Q1035" s="22">
        <f t="shared" si="96"/>
        <v>0</v>
      </c>
      <c r="R1035" s="22">
        <f t="shared" si="97"/>
        <v>0</v>
      </c>
      <c r="S1035" s="22">
        <f t="shared" si="98"/>
        <v>0</v>
      </c>
      <c r="T1035" s="22">
        <f t="shared" si="99"/>
        <v>0</v>
      </c>
      <c r="U1035" s="22">
        <f t="shared" si="100"/>
        <v>0</v>
      </c>
      <c r="V1035" s="22">
        <f t="shared" si="101"/>
        <v>0</v>
      </c>
    </row>
    <row r="1036" spans="1:22" x14ac:dyDescent="0.25">
      <c r="A1036" s="1" t="s">
        <v>40</v>
      </c>
      <c r="B1036" s="1" t="s">
        <v>45</v>
      </c>
      <c r="C1036" s="1" t="s">
        <v>37</v>
      </c>
      <c r="D1036" s="1" t="s">
        <v>23</v>
      </c>
      <c r="E1036" s="2">
        <v>98.129492847072996</v>
      </c>
      <c r="F1036" s="1" t="s">
        <v>37</v>
      </c>
      <c r="G1036" s="1" t="s">
        <v>100</v>
      </c>
      <c r="H1036" s="13">
        <f>IF(G1036="Mix",'Growth Factors'!$N$7,(IF(G1036="Oil",'Growth Factors'!$E$7,'Growth Factors'!$K$7)))</f>
        <v>0.12321919048916015</v>
      </c>
      <c r="I1036" s="23">
        <f>IF(G1036="Mix",'Growth Factors'!$O$7,(IF(G1036="Oil",'Growth Factors'!$F$7,'Growth Factors'!$L$7)))</f>
        <v>0.28844315001838977</v>
      </c>
      <c r="J1036" s="23">
        <f>IF(G1036="Mix",'Growth Factors'!$P$7,(IF(G1036="Oil",'Growth Factors'!$G$7,'Growth Factors'!$M$7)))</f>
        <v>-5.5772089494429255E-4</v>
      </c>
      <c r="K1036" s="23">
        <f>IF(G1036="Mix",'Growth Factors'!$N$12,(IF(G1036="Oil",'Growth Factors'!$E$12,'Growth Factors'!$K$12)))</f>
        <v>0.15067268446583987</v>
      </c>
      <c r="L1036" s="23">
        <f>IF(G1036="Mix",'Growth Factors'!$O$12,(IF(G1036="Oil",'Growth Factors'!$F$12,'Growth Factors'!$L$12)))</f>
        <v>0.41821082914081459</v>
      </c>
      <c r="M1036" s="23">
        <f>IF(G1036="Mix",'Growth Factors'!$P$12,(IF(G1036="Oil",'Growth Factors'!$G$12,'Growth Factors'!$M$12)))</f>
        <v>6.2059761281023675E-3</v>
      </c>
      <c r="N1036" s="24" t="str">
        <f>VLOOKUP(A1036,'Part 50 Counties'!$A$2:$B$34,2)</f>
        <v>Yes</v>
      </c>
      <c r="O1036" s="25">
        <f>(IF(N1036="No",0,(IF(D1036="CO2",0,(VLOOKUP(F1036,'Rule Reductions'!$C$2:$E$75,2,FALSE))))))</f>
        <v>0.84140000000000004</v>
      </c>
      <c r="P1036" s="25">
        <f>(IF(N1036="No",0,(IF(D1036="CO2",0,(VLOOKUP(F1036,'Rule Reductions'!$C$2:$E$75,3,FALSE))))))</f>
        <v>0.84140000000000004</v>
      </c>
      <c r="Q1036" s="22">
        <f t="shared" si="96"/>
        <v>17.48103942168186</v>
      </c>
      <c r="R1036" s="22">
        <f t="shared" si="97"/>
        <v>20.052475677751335</v>
      </c>
      <c r="S1036" s="22">
        <f t="shared" si="98"/>
        <v>15.554657566990397</v>
      </c>
      <c r="T1036" s="22">
        <f t="shared" si="99"/>
        <v>17.908307415794606</v>
      </c>
      <c r="U1036" s="22">
        <f t="shared" si="100"/>
        <v>22.072093873031058</v>
      </c>
      <c r="V1036" s="22">
        <f t="shared" si="101"/>
        <v>15.65992326695115</v>
      </c>
    </row>
    <row r="1037" spans="1:22" x14ac:dyDescent="0.25">
      <c r="A1037" s="1" t="s">
        <v>40</v>
      </c>
      <c r="B1037" s="1" t="s">
        <v>45</v>
      </c>
      <c r="C1037" s="1" t="s">
        <v>37</v>
      </c>
      <c r="D1037" s="1" t="s">
        <v>24</v>
      </c>
      <c r="E1037" s="6">
        <v>2.0852702432501902</v>
      </c>
      <c r="F1037" s="1" t="s">
        <v>37</v>
      </c>
      <c r="G1037" s="1" t="s">
        <v>100</v>
      </c>
      <c r="H1037" s="13">
        <f>IF(G1037="Mix",'Growth Factors'!$N$7,(IF(G1037="Oil",'Growth Factors'!$E$7,'Growth Factors'!$K$7)))</f>
        <v>0.12321919048916015</v>
      </c>
      <c r="I1037" s="23">
        <f>IF(G1037="Mix",'Growth Factors'!$O$7,(IF(G1037="Oil",'Growth Factors'!$F$7,'Growth Factors'!$L$7)))</f>
        <v>0.28844315001838977</v>
      </c>
      <c r="J1037" s="23">
        <f>IF(G1037="Mix",'Growth Factors'!$P$7,(IF(G1037="Oil",'Growth Factors'!$G$7,'Growth Factors'!$M$7)))</f>
        <v>-5.5772089494429255E-4</v>
      </c>
      <c r="K1037" s="23">
        <f>IF(G1037="Mix",'Growth Factors'!$N$12,(IF(G1037="Oil",'Growth Factors'!$E$12,'Growth Factors'!$K$12)))</f>
        <v>0.15067268446583987</v>
      </c>
      <c r="L1037" s="23">
        <f>IF(G1037="Mix",'Growth Factors'!$O$12,(IF(G1037="Oil",'Growth Factors'!$F$12,'Growth Factors'!$L$12)))</f>
        <v>0.41821082914081459</v>
      </c>
      <c r="M1037" s="23">
        <f>IF(G1037="Mix",'Growth Factors'!$P$12,(IF(G1037="Oil",'Growth Factors'!$G$12,'Growth Factors'!$M$12)))</f>
        <v>6.2059761281023675E-3</v>
      </c>
      <c r="N1037" s="24" t="str">
        <f>VLOOKUP(A1037,'Part 50 Counties'!$A$2:$B$34,2)</f>
        <v>Yes</v>
      </c>
      <c r="O1037" s="25">
        <f>(IF(N1037="No",0,(IF(D1037="CO2",0,(VLOOKUP(F1037,'Rule Reductions'!$C$2:$E$75,2,FALSE))))))</f>
        <v>0</v>
      </c>
      <c r="P1037" s="25">
        <f>(IF(N1037="No",0,(IF(D1037="CO2",0,(VLOOKUP(F1037,'Rule Reductions'!$C$2:$E$75,3,FALSE))))))</f>
        <v>0</v>
      </c>
      <c r="Q1037" s="22">
        <f t="shared" si="96"/>
        <v>2.3422155545746128</v>
      </c>
      <c r="R1037" s="22">
        <f t="shared" si="97"/>
        <v>2.6867521608528886</v>
      </c>
      <c r="S1037" s="22">
        <f t="shared" si="98"/>
        <v>2.0841072444639237</v>
      </c>
      <c r="T1037" s="22">
        <f t="shared" si="99"/>
        <v>2.3994635086374312</v>
      </c>
      <c r="U1037" s="22">
        <f t="shared" si="100"/>
        <v>2.9573528406625202</v>
      </c>
      <c r="V1037" s="22">
        <f t="shared" si="101"/>
        <v>2.0982113806004432</v>
      </c>
    </row>
    <row r="1038" spans="1:22" x14ac:dyDescent="0.25">
      <c r="A1038" s="1" t="s">
        <v>47</v>
      </c>
      <c r="B1038" s="1" t="s">
        <v>45</v>
      </c>
      <c r="C1038" s="1" t="s">
        <v>37</v>
      </c>
      <c r="D1038" s="1" t="s">
        <v>23</v>
      </c>
      <c r="E1038" s="3">
        <v>0</v>
      </c>
      <c r="F1038" s="1" t="s">
        <v>37</v>
      </c>
      <c r="G1038" s="1" t="s">
        <v>100</v>
      </c>
      <c r="H1038" s="13">
        <f>IF(G1038="Mix",'Growth Factors'!$N$7,(IF(G1038="Oil",'Growth Factors'!$E$7,'Growth Factors'!$K$7)))</f>
        <v>0.12321919048916015</v>
      </c>
      <c r="I1038" s="23">
        <f>IF(G1038="Mix",'Growth Factors'!$O$7,(IF(G1038="Oil",'Growth Factors'!$F$7,'Growth Factors'!$L$7)))</f>
        <v>0.28844315001838977</v>
      </c>
      <c r="J1038" s="23">
        <f>IF(G1038="Mix",'Growth Factors'!$P$7,(IF(G1038="Oil",'Growth Factors'!$G$7,'Growth Factors'!$M$7)))</f>
        <v>-5.5772089494429255E-4</v>
      </c>
      <c r="K1038" s="23">
        <f>IF(G1038="Mix",'Growth Factors'!$N$12,(IF(G1038="Oil",'Growth Factors'!$E$12,'Growth Factors'!$K$12)))</f>
        <v>0.15067268446583987</v>
      </c>
      <c r="L1038" s="23">
        <f>IF(G1038="Mix",'Growth Factors'!$O$12,(IF(G1038="Oil",'Growth Factors'!$F$12,'Growth Factors'!$L$12)))</f>
        <v>0.41821082914081459</v>
      </c>
      <c r="M1038" s="23">
        <f>IF(G1038="Mix",'Growth Factors'!$P$12,(IF(G1038="Oil",'Growth Factors'!$G$12,'Growth Factors'!$M$12)))</f>
        <v>6.2059761281023675E-3</v>
      </c>
      <c r="N1038" s="24" t="str">
        <f>VLOOKUP(A1038,'Part 50 Counties'!$A$2:$B$34,2)</f>
        <v>No</v>
      </c>
      <c r="O1038" s="25">
        <f>(IF(N1038="No",0,(IF(D1038="CO2",0,(VLOOKUP(F1038,'Rule Reductions'!$C$2:$E$75,2,FALSE))))))</f>
        <v>0</v>
      </c>
      <c r="P1038" s="25">
        <f>(IF(N1038="No",0,(IF(D1038="CO2",0,(VLOOKUP(F1038,'Rule Reductions'!$C$2:$E$75,3,FALSE))))))</f>
        <v>0</v>
      </c>
      <c r="Q1038" s="22">
        <f t="shared" si="96"/>
        <v>0</v>
      </c>
      <c r="R1038" s="22">
        <f t="shared" si="97"/>
        <v>0</v>
      </c>
      <c r="S1038" s="22">
        <f t="shared" si="98"/>
        <v>0</v>
      </c>
      <c r="T1038" s="22">
        <f t="shared" si="99"/>
        <v>0</v>
      </c>
      <c r="U1038" s="22">
        <f t="shared" si="100"/>
        <v>0</v>
      </c>
      <c r="V1038" s="22">
        <f t="shared" si="101"/>
        <v>0</v>
      </c>
    </row>
    <row r="1039" spans="1:22" x14ac:dyDescent="0.25">
      <c r="A1039" s="1" t="s">
        <v>47</v>
      </c>
      <c r="B1039" s="1" t="s">
        <v>45</v>
      </c>
      <c r="C1039" s="1" t="s">
        <v>37</v>
      </c>
      <c r="D1039" s="1" t="s">
        <v>24</v>
      </c>
      <c r="E1039" s="3">
        <v>0</v>
      </c>
      <c r="F1039" s="1" t="s">
        <v>37</v>
      </c>
      <c r="G1039" s="1" t="s">
        <v>100</v>
      </c>
      <c r="H1039" s="13">
        <f>IF(G1039="Mix",'Growth Factors'!$N$7,(IF(G1039="Oil",'Growth Factors'!$E$7,'Growth Factors'!$K$7)))</f>
        <v>0.12321919048916015</v>
      </c>
      <c r="I1039" s="23">
        <f>IF(G1039="Mix",'Growth Factors'!$O$7,(IF(G1039="Oil",'Growth Factors'!$F$7,'Growth Factors'!$L$7)))</f>
        <v>0.28844315001838977</v>
      </c>
      <c r="J1039" s="23">
        <f>IF(G1039="Mix",'Growth Factors'!$P$7,(IF(G1039="Oil",'Growth Factors'!$G$7,'Growth Factors'!$M$7)))</f>
        <v>-5.5772089494429255E-4</v>
      </c>
      <c r="K1039" s="23">
        <f>IF(G1039="Mix",'Growth Factors'!$N$12,(IF(G1039="Oil",'Growth Factors'!$E$12,'Growth Factors'!$K$12)))</f>
        <v>0.15067268446583987</v>
      </c>
      <c r="L1039" s="23">
        <f>IF(G1039="Mix",'Growth Factors'!$O$12,(IF(G1039="Oil",'Growth Factors'!$F$12,'Growth Factors'!$L$12)))</f>
        <v>0.41821082914081459</v>
      </c>
      <c r="M1039" s="23">
        <f>IF(G1039="Mix",'Growth Factors'!$P$12,(IF(G1039="Oil",'Growth Factors'!$G$12,'Growth Factors'!$M$12)))</f>
        <v>6.2059761281023675E-3</v>
      </c>
      <c r="N1039" s="24" t="str">
        <f>VLOOKUP(A1039,'Part 50 Counties'!$A$2:$B$34,2)</f>
        <v>No</v>
      </c>
      <c r="O1039" s="25">
        <f>(IF(N1039="No",0,(IF(D1039="CO2",0,(VLOOKUP(F1039,'Rule Reductions'!$C$2:$E$75,2,FALSE))))))</f>
        <v>0</v>
      </c>
      <c r="P1039" s="25">
        <f>(IF(N1039="No",0,(IF(D1039="CO2",0,(VLOOKUP(F1039,'Rule Reductions'!$C$2:$E$75,3,FALSE))))))</f>
        <v>0</v>
      </c>
      <c r="Q1039" s="22">
        <f t="shared" si="96"/>
        <v>0</v>
      </c>
      <c r="R1039" s="22">
        <f t="shared" si="97"/>
        <v>0</v>
      </c>
      <c r="S1039" s="22">
        <f t="shared" si="98"/>
        <v>0</v>
      </c>
      <c r="T1039" s="22">
        <f t="shared" si="99"/>
        <v>0</v>
      </c>
      <c r="U1039" s="22">
        <f t="shared" si="100"/>
        <v>0</v>
      </c>
      <c r="V1039" s="22">
        <f t="shared" si="101"/>
        <v>0</v>
      </c>
    </row>
    <row r="1040" spans="1:22" x14ac:dyDescent="0.25">
      <c r="A1040" s="1" t="s">
        <v>41</v>
      </c>
      <c r="B1040" s="1" t="s">
        <v>45</v>
      </c>
      <c r="C1040" s="1" t="s">
        <v>37</v>
      </c>
      <c r="D1040" s="1" t="s">
        <v>23</v>
      </c>
      <c r="E1040" s="2">
        <v>141.96735649720199</v>
      </c>
      <c r="F1040" s="1" t="s">
        <v>37</v>
      </c>
      <c r="G1040" s="1" t="s">
        <v>100</v>
      </c>
      <c r="H1040" s="13">
        <f>IF(G1040="Mix",'Growth Factors'!$N$7,(IF(G1040="Oil",'Growth Factors'!$E$7,'Growth Factors'!$K$7)))</f>
        <v>0.12321919048916015</v>
      </c>
      <c r="I1040" s="23">
        <f>IF(G1040="Mix",'Growth Factors'!$O$7,(IF(G1040="Oil",'Growth Factors'!$F$7,'Growth Factors'!$L$7)))</f>
        <v>0.28844315001838977</v>
      </c>
      <c r="J1040" s="23">
        <f>IF(G1040="Mix",'Growth Factors'!$P$7,(IF(G1040="Oil",'Growth Factors'!$G$7,'Growth Factors'!$M$7)))</f>
        <v>-5.5772089494429255E-4</v>
      </c>
      <c r="K1040" s="23">
        <f>IF(G1040="Mix",'Growth Factors'!$N$12,(IF(G1040="Oil",'Growth Factors'!$E$12,'Growth Factors'!$K$12)))</f>
        <v>0.15067268446583987</v>
      </c>
      <c r="L1040" s="23">
        <f>IF(G1040="Mix",'Growth Factors'!$O$12,(IF(G1040="Oil",'Growth Factors'!$F$12,'Growth Factors'!$L$12)))</f>
        <v>0.41821082914081459</v>
      </c>
      <c r="M1040" s="23">
        <f>IF(G1040="Mix",'Growth Factors'!$P$12,(IF(G1040="Oil",'Growth Factors'!$G$12,'Growth Factors'!$M$12)))</f>
        <v>6.2059761281023675E-3</v>
      </c>
      <c r="N1040" s="24" t="str">
        <f>VLOOKUP(A1040,'Part 50 Counties'!$A$2:$B$34,2)</f>
        <v>Yes</v>
      </c>
      <c r="O1040" s="25">
        <f>(IF(N1040="No",0,(IF(D1040="CO2",0,(VLOOKUP(F1040,'Rule Reductions'!$C$2:$E$75,2,FALSE))))))</f>
        <v>0.84140000000000004</v>
      </c>
      <c r="P1040" s="25">
        <f>(IF(N1040="No",0,(IF(D1040="CO2",0,(VLOOKUP(F1040,'Rule Reductions'!$C$2:$E$75,3,FALSE))))))</f>
        <v>0.84140000000000004</v>
      </c>
      <c r="Q1040" s="22">
        <f t="shared" si="96"/>
        <v>25.290428835570768</v>
      </c>
      <c r="R1040" s="22">
        <f t="shared" si="97"/>
        <v>29.010615265599125</v>
      </c>
      <c r="S1040" s="22">
        <f t="shared" si="98"/>
        <v>22.503465084102835</v>
      </c>
      <c r="T1040" s="22">
        <f t="shared" si="99"/>
        <v>25.908572330254671</v>
      </c>
      <c r="U1040" s="22">
        <f t="shared" si="100"/>
        <v>31.932467279695867</v>
      </c>
      <c r="V1040" s="22">
        <f t="shared" si="101"/>
        <v>22.655756640083315</v>
      </c>
    </row>
    <row r="1041" spans="1:22" x14ac:dyDescent="0.25">
      <c r="A1041" s="1" t="s">
        <v>41</v>
      </c>
      <c r="B1041" s="1" t="s">
        <v>45</v>
      </c>
      <c r="C1041" s="1" t="s">
        <v>37</v>
      </c>
      <c r="D1041" s="1" t="s">
        <v>24</v>
      </c>
      <c r="E1041" s="6">
        <v>3.01683311945636</v>
      </c>
      <c r="F1041" s="1" t="s">
        <v>37</v>
      </c>
      <c r="G1041" s="1" t="s">
        <v>100</v>
      </c>
      <c r="H1041" s="13">
        <f>IF(G1041="Mix",'Growth Factors'!$N$7,(IF(G1041="Oil",'Growth Factors'!$E$7,'Growth Factors'!$K$7)))</f>
        <v>0.12321919048916015</v>
      </c>
      <c r="I1041" s="23">
        <f>IF(G1041="Mix",'Growth Factors'!$O$7,(IF(G1041="Oil",'Growth Factors'!$F$7,'Growth Factors'!$L$7)))</f>
        <v>0.28844315001838977</v>
      </c>
      <c r="J1041" s="23">
        <f>IF(G1041="Mix",'Growth Factors'!$P$7,(IF(G1041="Oil",'Growth Factors'!$G$7,'Growth Factors'!$M$7)))</f>
        <v>-5.5772089494429255E-4</v>
      </c>
      <c r="K1041" s="23">
        <f>IF(G1041="Mix",'Growth Factors'!$N$12,(IF(G1041="Oil",'Growth Factors'!$E$12,'Growth Factors'!$K$12)))</f>
        <v>0.15067268446583987</v>
      </c>
      <c r="L1041" s="23">
        <f>IF(G1041="Mix",'Growth Factors'!$O$12,(IF(G1041="Oil",'Growth Factors'!$F$12,'Growth Factors'!$L$12)))</f>
        <v>0.41821082914081459</v>
      </c>
      <c r="M1041" s="23">
        <f>IF(G1041="Mix",'Growth Factors'!$P$12,(IF(G1041="Oil",'Growth Factors'!$G$12,'Growth Factors'!$M$12)))</f>
        <v>6.2059761281023675E-3</v>
      </c>
      <c r="N1041" s="24" t="str">
        <f>VLOOKUP(A1041,'Part 50 Counties'!$A$2:$B$34,2)</f>
        <v>Yes</v>
      </c>
      <c r="O1041" s="25">
        <f>(IF(N1041="No",0,(IF(D1041="CO2",0,(VLOOKUP(F1041,'Rule Reductions'!$C$2:$E$75,2,FALSE))))))</f>
        <v>0</v>
      </c>
      <c r="P1041" s="25">
        <f>(IF(N1041="No",0,(IF(D1041="CO2",0,(VLOOKUP(F1041,'Rule Reductions'!$C$2:$E$75,3,FALSE))))))</f>
        <v>0</v>
      </c>
      <c r="Q1041" s="22">
        <f t="shared" si="96"/>
        <v>3.3885648542766607</v>
      </c>
      <c r="R1041" s="22">
        <f t="shared" si="97"/>
        <v>3.8870179675121577</v>
      </c>
      <c r="S1041" s="22">
        <f t="shared" si="98"/>
        <v>3.0151505685890791</v>
      </c>
      <c r="T1041" s="22">
        <f t="shared" si="99"/>
        <v>3.4713874641503035</v>
      </c>
      <c r="U1041" s="22">
        <f t="shared" si="100"/>
        <v>4.2785053997236746</v>
      </c>
      <c r="V1041" s="22">
        <f t="shared" si="101"/>
        <v>3.0355555137781747</v>
      </c>
    </row>
    <row r="1042" spans="1:22" x14ac:dyDescent="0.25">
      <c r="A1042" s="1" t="s">
        <v>48</v>
      </c>
      <c r="B1042" s="1" t="s">
        <v>45</v>
      </c>
      <c r="C1042" s="1" t="s">
        <v>37</v>
      </c>
      <c r="D1042" s="1" t="s">
        <v>23</v>
      </c>
      <c r="E1042" s="7">
        <v>6.4334255999999998E-3</v>
      </c>
      <c r="F1042" s="1" t="s">
        <v>37</v>
      </c>
      <c r="G1042" s="1" t="s">
        <v>100</v>
      </c>
      <c r="H1042" s="13">
        <f>IF(G1042="Mix",'Growth Factors'!$N$7,(IF(G1042="Oil",'Growth Factors'!$E$7,'Growth Factors'!$K$7)))</f>
        <v>0.12321919048916015</v>
      </c>
      <c r="I1042" s="23">
        <f>IF(G1042="Mix",'Growth Factors'!$O$7,(IF(G1042="Oil",'Growth Factors'!$F$7,'Growth Factors'!$L$7)))</f>
        <v>0.28844315001838977</v>
      </c>
      <c r="J1042" s="23">
        <f>IF(G1042="Mix",'Growth Factors'!$P$7,(IF(G1042="Oil",'Growth Factors'!$G$7,'Growth Factors'!$M$7)))</f>
        <v>-5.5772089494429255E-4</v>
      </c>
      <c r="K1042" s="23">
        <f>IF(G1042="Mix",'Growth Factors'!$N$12,(IF(G1042="Oil",'Growth Factors'!$E$12,'Growth Factors'!$K$12)))</f>
        <v>0.15067268446583987</v>
      </c>
      <c r="L1042" s="23">
        <f>IF(G1042="Mix",'Growth Factors'!$O$12,(IF(G1042="Oil",'Growth Factors'!$F$12,'Growth Factors'!$L$12)))</f>
        <v>0.41821082914081459</v>
      </c>
      <c r="M1042" s="23">
        <f>IF(G1042="Mix",'Growth Factors'!$P$12,(IF(G1042="Oil",'Growth Factors'!$G$12,'Growth Factors'!$M$12)))</f>
        <v>6.2059761281023675E-3</v>
      </c>
      <c r="N1042" s="24" t="str">
        <f>VLOOKUP(A1042,'Part 50 Counties'!$A$2:$B$34,2)</f>
        <v>No</v>
      </c>
      <c r="O1042" s="25">
        <f>(IF(N1042="No",0,(IF(D1042="CO2",0,(VLOOKUP(F1042,'Rule Reductions'!$C$2:$E$75,2,FALSE))))))</f>
        <v>0</v>
      </c>
      <c r="P1042" s="25">
        <f>(IF(N1042="No",0,(IF(D1042="CO2",0,(VLOOKUP(F1042,'Rule Reductions'!$C$2:$E$75,3,FALSE))))))</f>
        <v>0</v>
      </c>
      <c r="Q1042" s="22">
        <f t="shared" si="96"/>
        <v>7.2261470945042391E-3</v>
      </c>
      <c r="R1042" s="22">
        <f t="shared" si="97"/>
        <v>8.2891031454729487E-3</v>
      </c>
      <c r="S1042" s="22">
        <f t="shared" si="98"/>
        <v>6.4298375441168096E-3</v>
      </c>
      <c r="T1042" s="22">
        <f t="shared" si="99"/>
        <v>7.4027671054632564E-3</v>
      </c>
      <c r="U1042" s="22">
        <f t="shared" si="100"/>
        <v>9.123953854391742E-3</v>
      </c>
      <c r="V1042" s="22">
        <f t="shared" si="101"/>
        <v>6.4733512856955224E-3</v>
      </c>
    </row>
    <row r="1043" spans="1:22" x14ac:dyDescent="0.25">
      <c r="A1043" s="1" t="s">
        <v>48</v>
      </c>
      <c r="B1043" s="1" t="s">
        <v>45</v>
      </c>
      <c r="C1043" s="1" t="s">
        <v>37</v>
      </c>
      <c r="D1043" s="1" t="s">
        <v>24</v>
      </c>
      <c r="E1043" s="8">
        <v>1.3671150819816099E-4</v>
      </c>
      <c r="F1043" s="1" t="s">
        <v>37</v>
      </c>
      <c r="G1043" s="1" t="s">
        <v>100</v>
      </c>
      <c r="H1043" s="13">
        <f>IF(G1043="Mix",'Growth Factors'!$N$7,(IF(G1043="Oil",'Growth Factors'!$E$7,'Growth Factors'!$K$7)))</f>
        <v>0.12321919048916015</v>
      </c>
      <c r="I1043" s="23">
        <f>IF(G1043="Mix",'Growth Factors'!$O$7,(IF(G1043="Oil",'Growth Factors'!$F$7,'Growth Factors'!$L$7)))</f>
        <v>0.28844315001838977</v>
      </c>
      <c r="J1043" s="23">
        <f>IF(G1043="Mix",'Growth Factors'!$P$7,(IF(G1043="Oil",'Growth Factors'!$G$7,'Growth Factors'!$M$7)))</f>
        <v>-5.5772089494429255E-4</v>
      </c>
      <c r="K1043" s="23">
        <f>IF(G1043="Mix",'Growth Factors'!$N$12,(IF(G1043="Oil",'Growth Factors'!$E$12,'Growth Factors'!$K$12)))</f>
        <v>0.15067268446583987</v>
      </c>
      <c r="L1043" s="23">
        <f>IF(G1043="Mix",'Growth Factors'!$O$12,(IF(G1043="Oil",'Growth Factors'!$F$12,'Growth Factors'!$L$12)))</f>
        <v>0.41821082914081459</v>
      </c>
      <c r="M1043" s="23">
        <f>IF(G1043="Mix",'Growth Factors'!$P$12,(IF(G1043="Oil",'Growth Factors'!$G$12,'Growth Factors'!$M$12)))</f>
        <v>6.2059761281023675E-3</v>
      </c>
      <c r="N1043" s="24" t="str">
        <f>VLOOKUP(A1043,'Part 50 Counties'!$A$2:$B$34,2)</f>
        <v>No</v>
      </c>
      <c r="O1043" s="25">
        <f>(IF(N1043="No",0,(IF(D1043="CO2",0,(VLOOKUP(F1043,'Rule Reductions'!$C$2:$E$75,2,FALSE))))))</f>
        <v>0</v>
      </c>
      <c r="P1043" s="25">
        <f>(IF(N1043="No",0,(IF(D1043="CO2",0,(VLOOKUP(F1043,'Rule Reductions'!$C$2:$E$75,3,FALSE))))))</f>
        <v>0</v>
      </c>
      <c r="Q1043" s="22">
        <f t="shared" si="96"/>
        <v>1.5355698956889057E-4</v>
      </c>
      <c r="R1043" s="22">
        <f t="shared" si="97"/>
        <v>1.7614500626660345E-4</v>
      </c>
      <c r="S1043" s="22">
        <f t="shared" si="98"/>
        <v>1.3663526133345953E-4</v>
      </c>
      <c r="T1043" s="22">
        <f t="shared" si="99"/>
        <v>1.5731019813575159E-4</v>
      </c>
      <c r="U1043" s="22">
        <f t="shared" si="100"/>
        <v>1.9388574139480517E-4</v>
      </c>
      <c r="V1043" s="22">
        <f t="shared" si="101"/>
        <v>1.3755993655447564E-4</v>
      </c>
    </row>
    <row r="1044" spans="1:22" x14ac:dyDescent="0.25">
      <c r="A1044" s="1" t="s">
        <v>42</v>
      </c>
      <c r="B1044" s="1" t="s">
        <v>45</v>
      </c>
      <c r="C1044" s="1" t="s">
        <v>37</v>
      </c>
      <c r="D1044" s="1" t="s">
        <v>23</v>
      </c>
      <c r="E1044" s="4">
        <v>0.65319739559455003</v>
      </c>
      <c r="F1044" s="1" t="s">
        <v>37</v>
      </c>
      <c r="G1044" s="1" t="s">
        <v>100</v>
      </c>
      <c r="H1044" s="13">
        <f>IF(G1044="Mix",'Growth Factors'!$N$7,(IF(G1044="Oil",'Growth Factors'!$E$7,'Growth Factors'!$K$7)))</f>
        <v>0.12321919048916015</v>
      </c>
      <c r="I1044" s="23">
        <f>IF(G1044="Mix",'Growth Factors'!$O$7,(IF(G1044="Oil",'Growth Factors'!$F$7,'Growth Factors'!$L$7)))</f>
        <v>0.28844315001838977</v>
      </c>
      <c r="J1044" s="23">
        <f>IF(G1044="Mix",'Growth Factors'!$P$7,(IF(G1044="Oil",'Growth Factors'!$G$7,'Growth Factors'!$M$7)))</f>
        <v>-5.5772089494429255E-4</v>
      </c>
      <c r="K1044" s="23">
        <f>IF(G1044="Mix",'Growth Factors'!$N$12,(IF(G1044="Oil",'Growth Factors'!$E$12,'Growth Factors'!$K$12)))</f>
        <v>0.15067268446583987</v>
      </c>
      <c r="L1044" s="23">
        <f>IF(G1044="Mix",'Growth Factors'!$O$12,(IF(G1044="Oil",'Growth Factors'!$F$12,'Growth Factors'!$L$12)))</f>
        <v>0.41821082914081459</v>
      </c>
      <c r="M1044" s="23">
        <f>IF(G1044="Mix",'Growth Factors'!$P$12,(IF(G1044="Oil",'Growth Factors'!$G$12,'Growth Factors'!$M$12)))</f>
        <v>6.2059761281023675E-3</v>
      </c>
      <c r="N1044" s="24" t="str">
        <f>VLOOKUP(A1044,'Part 50 Counties'!$A$2:$B$34,2)</f>
        <v>Yes</v>
      </c>
      <c r="O1044" s="25">
        <f>(IF(N1044="No",0,(IF(D1044="CO2",0,(VLOOKUP(F1044,'Rule Reductions'!$C$2:$E$75,2,FALSE))))))</f>
        <v>0.84140000000000004</v>
      </c>
      <c r="P1044" s="25">
        <f>(IF(N1044="No",0,(IF(D1044="CO2",0,(VLOOKUP(F1044,'Rule Reductions'!$C$2:$E$75,3,FALSE))))))</f>
        <v>0.84140000000000004</v>
      </c>
      <c r="Q1044" s="22">
        <f t="shared" si="96"/>
        <v>0.11636225859562101</v>
      </c>
      <c r="R1044" s="22">
        <f t="shared" si="97"/>
        <v>0.1334789828002349</v>
      </c>
      <c r="S1044" s="22">
        <f t="shared" si="98"/>
        <v>0.10353932867009867</v>
      </c>
      <c r="T1044" s="22">
        <f t="shared" si="99"/>
        <v>0.11920636114703533</v>
      </c>
      <c r="U1044" s="22">
        <f t="shared" si="100"/>
        <v>0.14692253893180449</v>
      </c>
      <c r="V1044" s="22">
        <f t="shared" si="101"/>
        <v>0.10424002811391377</v>
      </c>
    </row>
    <row r="1045" spans="1:22" x14ac:dyDescent="0.25">
      <c r="A1045" s="1" t="s">
        <v>42</v>
      </c>
      <c r="B1045" s="1" t="s">
        <v>45</v>
      </c>
      <c r="C1045" s="1" t="s">
        <v>37</v>
      </c>
      <c r="D1045" s="1" t="s">
        <v>24</v>
      </c>
      <c r="E1045" s="7">
        <v>1.3880567936130499E-2</v>
      </c>
      <c r="F1045" s="1" t="s">
        <v>37</v>
      </c>
      <c r="G1045" s="1" t="s">
        <v>100</v>
      </c>
      <c r="H1045" s="13">
        <f>IF(G1045="Mix",'Growth Factors'!$N$7,(IF(G1045="Oil",'Growth Factors'!$E$7,'Growth Factors'!$K$7)))</f>
        <v>0.12321919048916015</v>
      </c>
      <c r="I1045" s="23">
        <f>IF(G1045="Mix",'Growth Factors'!$O$7,(IF(G1045="Oil",'Growth Factors'!$F$7,'Growth Factors'!$L$7)))</f>
        <v>0.28844315001838977</v>
      </c>
      <c r="J1045" s="23">
        <f>IF(G1045="Mix",'Growth Factors'!$P$7,(IF(G1045="Oil",'Growth Factors'!$G$7,'Growth Factors'!$M$7)))</f>
        <v>-5.5772089494429255E-4</v>
      </c>
      <c r="K1045" s="23">
        <f>IF(G1045="Mix",'Growth Factors'!$N$12,(IF(G1045="Oil",'Growth Factors'!$E$12,'Growth Factors'!$K$12)))</f>
        <v>0.15067268446583987</v>
      </c>
      <c r="L1045" s="23">
        <f>IF(G1045="Mix",'Growth Factors'!$O$12,(IF(G1045="Oil",'Growth Factors'!$F$12,'Growth Factors'!$L$12)))</f>
        <v>0.41821082914081459</v>
      </c>
      <c r="M1045" s="23">
        <f>IF(G1045="Mix",'Growth Factors'!$P$12,(IF(G1045="Oil",'Growth Factors'!$G$12,'Growth Factors'!$M$12)))</f>
        <v>6.2059761281023675E-3</v>
      </c>
      <c r="N1045" s="24" t="str">
        <f>VLOOKUP(A1045,'Part 50 Counties'!$A$2:$B$34,2)</f>
        <v>Yes</v>
      </c>
      <c r="O1045" s="25">
        <f>(IF(N1045="No",0,(IF(D1045="CO2",0,(VLOOKUP(F1045,'Rule Reductions'!$C$2:$E$75,2,FALSE))))))</f>
        <v>0</v>
      </c>
      <c r="P1045" s="25">
        <f>(IF(N1045="No",0,(IF(D1045="CO2",0,(VLOOKUP(F1045,'Rule Reductions'!$C$2:$E$75,3,FALSE))))))</f>
        <v>0</v>
      </c>
      <c r="Q1045" s="22">
        <f t="shared" si="96"/>
        <v>1.5590920280750292E-2</v>
      </c>
      <c r="R1045" s="22">
        <f t="shared" si="97"/>
        <v>1.7884322675672238E-2</v>
      </c>
      <c r="S1045" s="22">
        <f t="shared" si="98"/>
        <v>1.3872826453358826E-2</v>
      </c>
      <c r="T1045" s="22">
        <f t="shared" si="99"/>
        <v>1.5971990368977746E-2</v>
      </c>
      <c r="U1045" s="22">
        <f t="shared" si="100"/>
        <v>1.9685571761645041E-2</v>
      </c>
      <c r="V1045" s="22">
        <f t="shared" si="101"/>
        <v>1.3966710409386629E-2</v>
      </c>
    </row>
    <row r="1046" spans="1:22" x14ac:dyDescent="0.25">
      <c r="A1046" s="1" t="s">
        <v>43</v>
      </c>
      <c r="B1046" s="1" t="s">
        <v>45</v>
      </c>
      <c r="C1046" s="1" t="s">
        <v>37</v>
      </c>
      <c r="D1046" s="1" t="s">
        <v>23</v>
      </c>
      <c r="E1046" s="4">
        <v>0.59231825745379296</v>
      </c>
      <c r="F1046" s="1" t="s">
        <v>37</v>
      </c>
      <c r="G1046" s="1" t="s">
        <v>100</v>
      </c>
      <c r="H1046" s="13">
        <f>IF(G1046="Mix",'Growth Factors'!$N$7,(IF(G1046="Oil",'Growth Factors'!$E$7,'Growth Factors'!$K$7)))</f>
        <v>0.12321919048916015</v>
      </c>
      <c r="I1046" s="23">
        <f>IF(G1046="Mix",'Growth Factors'!$O$7,(IF(G1046="Oil",'Growth Factors'!$F$7,'Growth Factors'!$L$7)))</f>
        <v>0.28844315001838977</v>
      </c>
      <c r="J1046" s="23">
        <f>IF(G1046="Mix",'Growth Factors'!$P$7,(IF(G1046="Oil",'Growth Factors'!$G$7,'Growth Factors'!$M$7)))</f>
        <v>-5.5772089494429255E-4</v>
      </c>
      <c r="K1046" s="23">
        <f>IF(G1046="Mix",'Growth Factors'!$N$12,(IF(G1046="Oil",'Growth Factors'!$E$12,'Growth Factors'!$K$12)))</f>
        <v>0.15067268446583987</v>
      </c>
      <c r="L1046" s="23">
        <f>IF(G1046="Mix",'Growth Factors'!$O$12,(IF(G1046="Oil",'Growth Factors'!$F$12,'Growth Factors'!$L$12)))</f>
        <v>0.41821082914081459</v>
      </c>
      <c r="M1046" s="23">
        <f>IF(G1046="Mix",'Growth Factors'!$P$12,(IF(G1046="Oil",'Growth Factors'!$G$12,'Growth Factors'!$M$12)))</f>
        <v>6.2059761281023675E-3</v>
      </c>
      <c r="N1046" s="24" t="str">
        <f>VLOOKUP(A1046,'Part 50 Counties'!$A$2:$B$34,2)</f>
        <v>No</v>
      </c>
      <c r="O1046" s="25">
        <f>(IF(N1046="No",0,(IF(D1046="CO2",0,(VLOOKUP(F1046,'Rule Reductions'!$C$2:$E$75,2,FALSE))))))</f>
        <v>0</v>
      </c>
      <c r="P1046" s="25">
        <f>(IF(N1046="No",0,(IF(D1046="CO2",0,(VLOOKUP(F1046,'Rule Reductions'!$C$2:$E$75,3,FALSE))))))</f>
        <v>0</v>
      </c>
      <c r="Q1046" s="22">
        <f t="shared" si="96"/>
        <v>0.6653032336491993</v>
      </c>
      <c r="R1046" s="22">
        <f t="shared" si="97"/>
        <v>0.76316840144716858</v>
      </c>
      <c r="S1046" s="22">
        <f t="shared" si="98"/>
        <v>0.59198790918515398</v>
      </c>
      <c r="T1046" s="22">
        <f t="shared" si="99"/>
        <v>0.68156443936248445</v>
      </c>
      <c r="U1046" s="22">
        <f t="shared" si="100"/>
        <v>0.84003216701878625</v>
      </c>
      <c r="V1046" s="22">
        <f t="shared" si="101"/>
        <v>0.59599417041979041</v>
      </c>
    </row>
    <row r="1047" spans="1:22" x14ac:dyDescent="0.25">
      <c r="A1047" s="1" t="s">
        <v>43</v>
      </c>
      <c r="B1047" s="1" t="s">
        <v>45</v>
      </c>
      <c r="C1047" s="1" t="s">
        <v>37</v>
      </c>
      <c r="D1047" s="1" t="s">
        <v>24</v>
      </c>
      <c r="E1047" s="7">
        <v>1.25868747607518E-2</v>
      </c>
      <c r="F1047" s="1" t="s">
        <v>37</v>
      </c>
      <c r="G1047" s="1" t="s">
        <v>100</v>
      </c>
      <c r="H1047" s="13">
        <f>IF(G1047="Mix",'Growth Factors'!$N$7,(IF(G1047="Oil",'Growth Factors'!$E$7,'Growth Factors'!$K$7)))</f>
        <v>0.12321919048916015</v>
      </c>
      <c r="I1047" s="23">
        <f>IF(G1047="Mix",'Growth Factors'!$O$7,(IF(G1047="Oil",'Growth Factors'!$F$7,'Growth Factors'!$L$7)))</f>
        <v>0.28844315001838977</v>
      </c>
      <c r="J1047" s="23">
        <f>IF(G1047="Mix",'Growth Factors'!$P$7,(IF(G1047="Oil",'Growth Factors'!$G$7,'Growth Factors'!$M$7)))</f>
        <v>-5.5772089494429255E-4</v>
      </c>
      <c r="K1047" s="23">
        <f>IF(G1047="Mix",'Growth Factors'!$N$12,(IF(G1047="Oil",'Growth Factors'!$E$12,'Growth Factors'!$K$12)))</f>
        <v>0.15067268446583987</v>
      </c>
      <c r="L1047" s="23">
        <f>IF(G1047="Mix",'Growth Factors'!$O$12,(IF(G1047="Oil",'Growth Factors'!$F$12,'Growth Factors'!$L$12)))</f>
        <v>0.41821082914081459</v>
      </c>
      <c r="M1047" s="23">
        <f>IF(G1047="Mix",'Growth Factors'!$P$12,(IF(G1047="Oil",'Growth Factors'!$G$12,'Growth Factors'!$M$12)))</f>
        <v>6.2059761281023675E-3</v>
      </c>
      <c r="N1047" s="24" t="str">
        <f>VLOOKUP(A1047,'Part 50 Counties'!$A$2:$B$34,2)</f>
        <v>No</v>
      </c>
      <c r="O1047" s="25">
        <f>(IF(N1047="No",0,(IF(D1047="CO2",0,(VLOOKUP(F1047,'Rule Reductions'!$C$2:$E$75,2,FALSE))))))</f>
        <v>0</v>
      </c>
      <c r="P1047" s="25">
        <f>(IF(N1047="No",0,(IF(D1047="CO2",0,(VLOOKUP(F1047,'Rule Reductions'!$C$2:$E$75,3,FALSE))))))</f>
        <v>0</v>
      </c>
      <c r="Q1047" s="22">
        <f t="shared" si="96"/>
        <v>1.4137819279560078E-2</v>
      </c>
      <c r="R1047" s="22">
        <f t="shared" si="97"/>
        <v>1.6217472565630015E-2</v>
      </c>
      <c r="S1047" s="22">
        <f t="shared" si="98"/>
        <v>1.2579854797695682E-2</v>
      </c>
      <c r="T1047" s="22">
        <f t="shared" si="99"/>
        <v>1.44833729699896E-2</v>
      </c>
      <c r="U1047" s="22">
        <f t="shared" si="100"/>
        <v>1.7850842090737402E-2</v>
      </c>
      <c r="V1047" s="22">
        <f t="shared" si="101"/>
        <v>1.266498860504444E-2</v>
      </c>
    </row>
    <row r="1048" spans="1:22" x14ac:dyDescent="0.25">
      <c r="A1048" s="1" t="s">
        <v>22</v>
      </c>
      <c r="B1048" s="1" t="s">
        <v>45</v>
      </c>
      <c r="C1048" s="1" t="s">
        <v>37</v>
      </c>
      <c r="D1048" s="1" t="s">
        <v>23</v>
      </c>
      <c r="E1048" s="6">
        <v>3.20056961729719</v>
      </c>
      <c r="F1048" s="1" t="s">
        <v>37</v>
      </c>
      <c r="G1048" s="1" t="s">
        <v>100</v>
      </c>
      <c r="H1048" s="13">
        <f>IF(G1048="Mix",'Growth Factors'!$N$7,(IF(G1048="Oil",'Growth Factors'!$E$7,'Growth Factors'!$K$7)))</f>
        <v>0.12321919048916015</v>
      </c>
      <c r="I1048" s="23">
        <f>IF(G1048="Mix",'Growth Factors'!$O$7,(IF(G1048="Oil",'Growth Factors'!$F$7,'Growth Factors'!$L$7)))</f>
        <v>0.28844315001838977</v>
      </c>
      <c r="J1048" s="23">
        <f>IF(G1048="Mix",'Growth Factors'!$P$7,(IF(G1048="Oil",'Growth Factors'!$G$7,'Growth Factors'!$M$7)))</f>
        <v>-5.5772089494429255E-4</v>
      </c>
      <c r="K1048" s="23">
        <f>IF(G1048="Mix",'Growth Factors'!$N$12,(IF(G1048="Oil",'Growth Factors'!$E$12,'Growth Factors'!$K$12)))</f>
        <v>0.15067268446583987</v>
      </c>
      <c r="L1048" s="23">
        <f>IF(G1048="Mix",'Growth Factors'!$O$12,(IF(G1048="Oil",'Growth Factors'!$F$12,'Growth Factors'!$L$12)))</f>
        <v>0.41821082914081459</v>
      </c>
      <c r="M1048" s="23">
        <f>IF(G1048="Mix",'Growth Factors'!$P$12,(IF(G1048="Oil",'Growth Factors'!$G$12,'Growth Factors'!$M$12)))</f>
        <v>6.2059761281023675E-3</v>
      </c>
      <c r="N1048" s="24" t="str">
        <f>VLOOKUP(A1048,'Part 50 Counties'!$A$2:$B$34,2)</f>
        <v>Yes</v>
      </c>
      <c r="O1048" s="25">
        <f>(IF(N1048="No",0,(IF(D1048="CO2",0,(VLOOKUP(F1048,'Rule Reductions'!$C$2:$E$75,2,FALSE))))))</f>
        <v>0.84140000000000004</v>
      </c>
      <c r="P1048" s="25">
        <f>(IF(N1048="No",0,(IF(D1048="CO2",0,(VLOOKUP(F1048,'Rule Reductions'!$C$2:$E$75,3,FALSE))))))</f>
        <v>0.84140000000000004</v>
      </c>
      <c r="Q1048" s="22">
        <f t="shared" si="96"/>
        <v>0.57015767664265737</v>
      </c>
      <c r="R1048" s="22">
        <f t="shared" si="97"/>
        <v>0.65402706713077785</v>
      </c>
      <c r="S1048" s="22">
        <f t="shared" si="98"/>
        <v>0.5073272364094995</v>
      </c>
      <c r="T1048" s="22">
        <f t="shared" si="99"/>
        <v>0.58409335409012886</v>
      </c>
      <c r="U1048" s="22">
        <f t="shared" si="100"/>
        <v>0.71989848302025361</v>
      </c>
      <c r="V1048" s="22">
        <f t="shared" si="101"/>
        <v>0.51076055896384065</v>
      </c>
    </row>
    <row r="1049" spans="1:22" x14ac:dyDescent="0.25">
      <c r="A1049" s="1" t="s">
        <v>22</v>
      </c>
      <c r="B1049" s="1" t="s">
        <v>45</v>
      </c>
      <c r="C1049" s="1" t="s">
        <v>37</v>
      </c>
      <c r="D1049" s="1" t="s">
        <v>24</v>
      </c>
      <c r="E1049" s="7">
        <v>6.8012708419898205E-2</v>
      </c>
      <c r="F1049" s="1" t="s">
        <v>37</v>
      </c>
      <c r="G1049" s="1" t="s">
        <v>100</v>
      </c>
      <c r="H1049" s="13">
        <f>IF(G1049="Mix",'Growth Factors'!$N$7,(IF(G1049="Oil",'Growth Factors'!$E$7,'Growth Factors'!$K$7)))</f>
        <v>0.12321919048916015</v>
      </c>
      <c r="I1049" s="23">
        <f>IF(G1049="Mix",'Growth Factors'!$O$7,(IF(G1049="Oil",'Growth Factors'!$F$7,'Growth Factors'!$L$7)))</f>
        <v>0.28844315001838977</v>
      </c>
      <c r="J1049" s="23">
        <f>IF(G1049="Mix",'Growth Factors'!$P$7,(IF(G1049="Oil",'Growth Factors'!$G$7,'Growth Factors'!$M$7)))</f>
        <v>-5.5772089494429255E-4</v>
      </c>
      <c r="K1049" s="23">
        <f>IF(G1049="Mix",'Growth Factors'!$N$12,(IF(G1049="Oil",'Growth Factors'!$E$12,'Growth Factors'!$K$12)))</f>
        <v>0.15067268446583987</v>
      </c>
      <c r="L1049" s="23">
        <f>IF(G1049="Mix",'Growth Factors'!$O$12,(IF(G1049="Oil",'Growth Factors'!$F$12,'Growth Factors'!$L$12)))</f>
        <v>0.41821082914081459</v>
      </c>
      <c r="M1049" s="23">
        <f>IF(G1049="Mix",'Growth Factors'!$P$12,(IF(G1049="Oil",'Growth Factors'!$G$12,'Growth Factors'!$M$12)))</f>
        <v>6.2059761281023675E-3</v>
      </c>
      <c r="N1049" s="24" t="str">
        <f>VLOOKUP(A1049,'Part 50 Counties'!$A$2:$B$34,2)</f>
        <v>Yes</v>
      </c>
      <c r="O1049" s="25">
        <f>(IF(N1049="No",0,(IF(D1049="CO2",0,(VLOOKUP(F1049,'Rule Reductions'!$C$2:$E$75,2,FALSE))))))</f>
        <v>0</v>
      </c>
      <c r="P1049" s="25">
        <f>(IF(N1049="No",0,(IF(D1049="CO2",0,(VLOOKUP(F1049,'Rule Reductions'!$C$2:$E$75,3,FALSE))))))</f>
        <v>0</v>
      </c>
      <c r="Q1049" s="22">
        <f t="shared" si="96"/>
        <v>7.6393179294373351E-2</v>
      </c>
      <c r="R1049" s="22">
        <f t="shared" si="97"/>
        <v>8.7630508277815905E-2</v>
      </c>
      <c r="S1049" s="22">
        <f t="shared" si="98"/>
        <v>6.7974776311290674E-2</v>
      </c>
      <c r="T1049" s="22">
        <f t="shared" si="99"/>
        <v>7.8260365775316698E-2</v>
      </c>
      <c r="U1049" s="22">
        <f t="shared" si="100"/>
        <v>9.6456359600296304E-2</v>
      </c>
      <c r="V1049" s="22">
        <f t="shared" si="101"/>
        <v>6.8434793664759686E-2</v>
      </c>
    </row>
    <row r="1050" spans="1:22" x14ac:dyDescent="0.25">
      <c r="A1050" s="1" t="s">
        <v>44</v>
      </c>
      <c r="B1050" s="1" t="s">
        <v>45</v>
      </c>
      <c r="C1050" s="1" t="s">
        <v>37</v>
      </c>
      <c r="D1050" s="1" t="s">
        <v>23</v>
      </c>
      <c r="E1050" s="6">
        <v>1.47738632071909</v>
      </c>
      <c r="F1050" s="1" t="s">
        <v>37</v>
      </c>
      <c r="G1050" s="1" t="s">
        <v>100</v>
      </c>
      <c r="H1050" s="13">
        <f>IF(G1050="Mix",'Growth Factors'!$N$7,(IF(G1050="Oil",'Growth Factors'!$E$7,'Growth Factors'!$K$7)))</f>
        <v>0.12321919048916015</v>
      </c>
      <c r="I1050" s="23">
        <f>IF(G1050="Mix",'Growth Factors'!$O$7,(IF(G1050="Oil",'Growth Factors'!$F$7,'Growth Factors'!$L$7)))</f>
        <v>0.28844315001838977</v>
      </c>
      <c r="J1050" s="23">
        <f>IF(G1050="Mix",'Growth Factors'!$P$7,(IF(G1050="Oil",'Growth Factors'!$G$7,'Growth Factors'!$M$7)))</f>
        <v>-5.5772089494429255E-4</v>
      </c>
      <c r="K1050" s="23">
        <f>IF(G1050="Mix",'Growth Factors'!$N$12,(IF(G1050="Oil",'Growth Factors'!$E$12,'Growth Factors'!$K$12)))</f>
        <v>0.15067268446583987</v>
      </c>
      <c r="L1050" s="23">
        <f>IF(G1050="Mix",'Growth Factors'!$O$12,(IF(G1050="Oil",'Growth Factors'!$F$12,'Growth Factors'!$L$12)))</f>
        <v>0.41821082914081459</v>
      </c>
      <c r="M1050" s="23">
        <f>IF(G1050="Mix",'Growth Factors'!$P$12,(IF(G1050="Oil",'Growth Factors'!$G$12,'Growth Factors'!$M$12)))</f>
        <v>6.2059761281023675E-3</v>
      </c>
      <c r="N1050" s="24" t="str">
        <f>VLOOKUP(A1050,'Part 50 Counties'!$A$2:$B$34,2)</f>
        <v>Yes</v>
      </c>
      <c r="O1050" s="25">
        <f>(IF(N1050="No",0,(IF(D1050="CO2",0,(VLOOKUP(F1050,'Rule Reductions'!$C$2:$E$75,2,FALSE))))))</f>
        <v>0.84140000000000004</v>
      </c>
      <c r="P1050" s="25">
        <f>(IF(N1050="No",0,(IF(D1050="CO2",0,(VLOOKUP(F1050,'Rule Reductions'!$C$2:$E$75,3,FALSE))))))</f>
        <v>0.84140000000000004</v>
      </c>
      <c r="Q1050" s="22">
        <f t="shared" si="96"/>
        <v>0.26318538661757973</v>
      </c>
      <c r="R1050" s="22">
        <f t="shared" si="97"/>
        <v>0.30189958597901534</v>
      </c>
      <c r="S1050" s="22">
        <f t="shared" si="98"/>
        <v>0.23418278894760181</v>
      </c>
      <c r="T1050" s="22">
        <f t="shared" si="99"/>
        <v>0.26961811006767433</v>
      </c>
      <c r="U1050" s="22">
        <f t="shared" si="100"/>
        <v>0.33230590122851517</v>
      </c>
      <c r="V1050" s="22">
        <f t="shared" si="101"/>
        <v>0.23576761427025275</v>
      </c>
    </row>
    <row r="1051" spans="1:22" x14ac:dyDescent="0.25">
      <c r="A1051" s="1" t="s">
        <v>44</v>
      </c>
      <c r="B1051" s="1" t="s">
        <v>45</v>
      </c>
      <c r="C1051" s="1" t="s">
        <v>37</v>
      </c>
      <c r="D1051" s="1" t="s">
        <v>24</v>
      </c>
      <c r="E1051" s="7">
        <v>3.1394738146476399E-2</v>
      </c>
      <c r="F1051" s="1" t="s">
        <v>37</v>
      </c>
      <c r="G1051" s="1" t="s">
        <v>100</v>
      </c>
      <c r="H1051" s="13">
        <f>IF(G1051="Mix",'Growth Factors'!$N$7,(IF(G1051="Oil",'Growth Factors'!$E$7,'Growth Factors'!$K$7)))</f>
        <v>0.12321919048916015</v>
      </c>
      <c r="I1051" s="23">
        <f>IF(G1051="Mix",'Growth Factors'!$O$7,(IF(G1051="Oil",'Growth Factors'!$F$7,'Growth Factors'!$L$7)))</f>
        <v>0.28844315001838977</v>
      </c>
      <c r="J1051" s="23">
        <f>IF(G1051="Mix",'Growth Factors'!$P$7,(IF(G1051="Oil",'Growth Factors'!$G$7,'Growth Factors'!$M$7)))</f>
        <v>-5.5772089494429255E-4</v>
      </c>
      <c r="K1051" s="23">
        <f>IF(G1051="Mix",'Growth Factors'!$N$12,(IF(G1051="Oil",'Growth Factors'!$E$12,'Growth Factors'!$K$12)))</f>
        <v>0.15067268446583987</v>
      </c>
      <c r="L1051" s="23">
        <f>IF(G1051="Mix",'Growth Factors'!$O$12,(IF(G1051="Oil",'Growth Factors'!$F$12,'Growth Factors'!$L$12)))</f>
        <v>0.41821082914081459</v>
      </c>
      <c r="M1051" s="23">
        <f>IF(G1051="Mix",'Growth Factors'!$P$12,(IF(G1051="Oil",'Growth Factors'!$G$12,'Growth Factors'!$M$12)))</f>
        <v>6.2059761281023675E-3</v>
      </c>
      <c r="N1051" s="24" t="str">
        <f>VLOOKUP(A1051,'Part 50 Counties'!$A$2:$B$34,2)</f>
        <v>Yes</v>
      </c>
      <c r="O1051" s="25">
        <f>(IF(N1051="No",0,(IF(D1051="CO2",0,(VLOOKUP(F1051,'Rule Reductions'!$C$2:$E$75,2,FALSE))))))</f>
        <v>0</v>
      </c>
      <c r="P1051" s="25">
        <f>(IF(N1051="No",0,(IF(D1051="CO2",0,(VLOOKUP(F1051,'Rule Reductions'!$C$2:$E$75,3,FALSE))))))</f>
        <v>0</v>
      </c>
      <c r="Q1051" s="22">
        <f t="shared" si="96"/>
        <v>3.5263172366504378E-2</v>
      </c>
      <c r="R1051" s="22">
        <f t="shared" si="97"/>
        <v>4.0450335311448551E-2</v>
      </c>
      <c r="S1051" s="22">
        <f t="shared" si="98"/>
        <v>3.1377228645020801E-2</v>
      </c>
      <c r="T1051" s="22">
        <f t="shared" si="99"/>
        <v>3.6125067621108106E-2</v>
      </c>
      <c r="U1051" s="22">
        <f t="shared" si="100"/>
        <v>4.4524357617373056E-2</v>
      </c>
      <c r="V1051" s="22">
        <f t="shared" si="101"/>
        <v>3.1589573141961459E-2</v>
      </c>
    </row>
    <row r="1052" spans="1:22" x14ac:dyDescent="0.25">
      <c r="A1052" s="1" t="s">
        <v>49</v>
      </c>
      <c r="B1052" s="1" t="s">
        <v>45</v>
      </c>
      <c r="C1052" s="1" t="s">
        <v>37</v>
      </c>
      <c r="D1052" s="1" t="s">
        <v>23</v>
      </c>
      <c r="E1052" s="3">
        <v>0</v>
      </c>
      <c r="F1052" s="1" t="s">
        <v>37</v>
      </c>
      <c r="G1052" s="1" t="s">
        <v>100</v>
      </c>
      <c r="H1052" s="13">
        <f>IF(G1052="Mix",'Growth Factors'!$N$7,(IF(G1052="Oil",'Growth Factors'!$E$7,'Growth Factors'!$K$7)))</f>
        <v>0.12321919048916015</v>
      </c>
      <c r="I1052" s="23">
        <f>IF(G1052="Mix",'Growth Factors'!$O$7,(IF(G1052="Oil",'Growth Factors'!$F$7,'Growth Factors'!$L$7)))</f>
        <v>0.28844315001838977</v>
      </c>
      <c r="J1052" s="23">
        <f>IF(G1052="Mix",'Growth Factors'!$P$7,(IF(G1052="Oil",'Growth Factors'!$G$7,'Growth Factors'!$M$7)))</f>
        <v>-5.5772089494429255E-4</v>
      </c>
      <c r="K1052" s="23">
        <f>IF(G1052="Mix",'Growth Factors'!$N$12,(IF(G1052="Oil",'Growth Factors'!$E$12,'Growth Factors'!$K$12)))</f>
        <v>0.15067268446583987</v>
      </c>
      <c r="L1052" s="23">
        <f>IF(G1052="Mix",'Growth Factors'!$O$12,(IF(G1052="Oil",'Growth Factors'!$F$12,'Growth Factors'!$L$12)))</f>
        <v>0.41821082914081459</v>
      </c>
      <c r="M1052" s="23">
        <f>IF(G1052="Mix",'Growth Factors'!$P$12,(IF(G1052="Oil",'Growth Factors'!$G$12,'Growth Factors'!$M$12)))</f>
        <v>6.2059761281023675E-3</v>
      </c>
      <c r="N1052" s="24" t="str">
        <f>VLOOKUP(A1052,'Part 50 Counties'!$A$2:$B$34,2)</f>
        <v>No</v>
      </c>
      <c r="O1052" s="25">
        <f>(IF(N1052="No",0,(IF(D1052="CO2",0,(VLOOKUP(F1052,'Rule Reductions'!$C$2:$E$75,2,FALSE))))))</f>
        <v>0</v>
      </c>
      <c r="P1052" s="25">
        <f>(IF(N1052="No",0,(IF(D1052="CO2",0,(VLOOKUP(F1052,'Rule Reductions'!$C$2:$E$75,3,FALSE))))))</f>
        <v>0</v>
      </c>
      <c r="Q1052" s="22">
        <f t="shared" si="96"/>
        <v>0</v>
      </c>
      <c r="R1052" s="22">
        <f t="shared" si="97"/>
        <v>0</v>
      </c>
      <c r="S1052" s="22">
        <f t="shared" si="98"/>
        <v>0</v>
      </c>
      <c r="T1052" s="22">
        <f t="shared" si="99"/>
        <v>0</v>
      </c>
      <c r="U1052" s="22">
        <f t="shared" si="100"/>
        <v>0</v>
      </c>
      <c r="V1052" s="22">
        <f t="shared" si="101"/>
        <v>0</v>
      </c>
    </row>
    <row r="1053" spans="1:22" x14ac:dyDescent="0.25">
      <c r="A1053" s="1" t="s">
        <v>49</v>
      </c>
      <c r="B1053" s="1" t="s">
        <v>45</v>
      </c>
      <c r="C1053" s="1" t="s">
        <v>37</v>
      </c>
      <c r="D1053" s="1" t="s">
        <v>24</v>
      </c>
      <c r="E1053" s="3">
        <v>0</v>
      </c>
      <c r="F1053" s="1" t="s">
        <v>37</v>
      </c>
      <c r="G1053" s="1" t="s">
        <v>100</v>
      </c>
      <c r="H1053" s="13">
        <f>IF(G1053="Mix",'Growth Factors'!$N$7,(IF(G1053="Oil",'Growth Factors'!$E$7,'Growth Factors'!$K$7)))</f>
        <v>0.12321919048916015</v>
      </c>
      <c r="I1053" s="23">
        <f>IF(G1053="Mix",'Growth Factors'!$O$7,(IF(G1053="Oil",'Growth Factors'!$F$7,'Growth Factors'!$L$7)))</f>
        <v>0.28844315001838977</v>
      </c>
      <c r="J1053" s="23">
        <f>IF(G1053="Mix",'Growth Factors'!$P$7,(IF(G1053="Oil",'Growth Factors'!$G$7,'Growth Factors'!$M$7)))</f>
        <v>-5.5772089494429255E-4</v>
      </c>
      <c r="K1053" s="23">
        <f>IF(G1053="Mix",'Growth Factors'!$N$12,(IF(G1053="Oil",'Growth Factors'!$E$12,'Growth Factors'!$K$12)))</f>
        <v>0.15067268446583987</v>
      </c>
      <c r="L1053" s="23">
        <f>IF(G1053="Mix",'Growth Factors'!$O$12,(IF(G1053="Oil",'Growth Factors'!$F$12,'Growth Factors'!$L$12)))</f>
        <v>0.41821082914081459</v>
      </c>
      <c r="M1053" s="23">
        <f>IF(G1053="Mix",'Growth Factors'!$P$12,(IF(G1053="Oil",'Growth Factors'!$G$12,'Growth Factors'!$M$12)))</f>
        <v>6.2059761281023675E-3</v>
      </c>
      <c r="N1053" s="24" t="str">
        <f>VLOOKUP(A1053,'Part 50 Counties'!$A$2:$B$34,2)</f>
        <v>No</v>
      </c>
      <c r="O1053" s="25">
        <f>(IF(N1053="No",0,(IF(D1053="CO2",0,(VLOOKUP(F1053,'Rule Reductions'!$C$2:$E$75,2,FALSE))))))</f>
        <v>0</v>
      </c>
      <c r="P1053" s="25">
        <f>(IF(N1053="No",0,(IF(D1053="CO2",0,(VLOOKUP(F1053,'Rule Reductions'!$C$2:$E$75,3,FALSE))))))</f>
        <v>0</v>
      </c>
      <c r="Q1053" s="22">
        <f t="shared" si="96"/>
        <v>0</v>
      </c>
      <c r="R1053" s="22">
        <f t="shared" si="97"/>
        <v>0</v>
      </c>
      <c r="S1053" s="22">
        <f t="shared" si="98"/>
        <v>0</v>
      </c>
      <c r="T1053" s="22">
        <f t="shared" si="99"/>
        <v>0</v>
      </c>
      <c r="U1053" s="22">
        <f t="shared" si="100"/>
        <v>0</v>
      </c>
      <c r="V1053" s="22">
        <f t="shared" si="101"/>
        <v>0</v>
      </c>
    </row>
    <row r="1054" spans="1:22" x14ac:dyDescent="0.25">
      <c r="A1054" s="1" t="s">
        <v>39</v>
      </c>
      <c r="B1054" s="1" t="s">
        <v>16</v>
      </c>
      <c r="C1054" s="1" t="s">
        <v>31</v>
      </c>
      <c r="D1054" s="1" t="s">
        <v>23</v>
      </c>
      <c r="E1054" s="2">
        <v>119.35</v>
      </c>
      <c r="F1054" s="1" t="s">
        <v>31</v>
      </c>
      <c r="G1054" s="1" t="s">
        <v>100</v>
      </c>
      <c r="H1054" s="13">
        <f>IF(G1054="Mix",'Growth Factors'!$N$7,(IF(G1054="Oil",'Growth Factors'!$E$7,'Growth Factors'!$K$7)))</f>
        <v>0.12321919048916015</v>
      </c>
      <c r="I1054" s="23">
        <f>IF(G1054="Mix",'Growth Factors'!$O$7,(IF(G1054="Oil",'Growth Factors'!$F$7,'Growth Factors'!$L$7)))</f>
        <v>0.28844315001838977</v>
      </c>
      <c r="J1054" s="23">
        <f>IF(G1054="Mix",'Growth Factors'!$P$7,(IF(G1054="Oil",'Growth Factors'!$G$7,'Growth Factors'!$M$7)))</f>
        <v>-5.5772089494429255E-4</v>
      </c>
      <c r="K1054" s="23">
        <f>IF(G1054="Mix",'Growth Factors'!$N$12,(IF(G1054="Oil",'Growth Factors'!$E$12,'Growth Factors'!$K$12)))</f>
        <v>0.15067268446583987</v>
      </c>
      <c r="L1054" s="23">
        <f>IF(G1054="Mix",'Growth Factors'!$O$12,(IF(G1054="Oil",'Growth Factors'!$F$12,'Growth Factors'!$L$12)))</f>
        <v>0.41821082914081459</v>
      </c>
      <c r="M1054" s="23">
        <f>IF(G1054="Mix",'Growth Factors'!$P$12,(IF(G1054="Oil",'Growth Factors'!$G$12,'Growth Factors'!$M$12)))</f>
        <v>6.2059761281023675E-3</v>
      </c>
      <c r="N1054" s="24" t="str">
        <f>VLOOKUP(A1054,'Part 50 Counties'!$A$2:$B$34,2)</f>
        <v>Yes</v>
      </c>
      <c r="O1054" s="25">
        <f>(IF(N1054="No",0,(IF(D1054="CO2",0,(VLOOKUP(F1054,'Rule Reductions'!$C$2:$E$75,2,FALSE))))))</f>
        <v>0.105</v>
      </c>
      <c r="P1054" s="25">
        <f>(IF(N1054="No",0,(IF(D1054="CO2",0,(VLOOKUP(F1054,'Rule Reductions'!$C$2:$E$75,3,FALSE))))))</f>
        <v>0.35</v>
      </c>
      <c r="Q1054" s="22">
        <f t="shared" si="96"/>
        <v>119.98030829446874</v>
      </c>
      <c r="R1054" s="22">
        <f t="shared" si="97"/>
        <v>137.62924250945184</v>
      </c>
      <c r="S1054" s="22">
        <f t="shared" si="98"/>
        <v>106.75867523001361</v>
      </c>
      <c r="T1054" s="22">
        <f t="shared" si="99"/>
        <v>89.266310179148704</v>
      </c>
      <c r="U1054" s="22">
        <f t="shared" si="100"/>
        <v>110.02125059767155</v>
      </c>
      <c r="V1054" s="22">
        <f t="shared" si="101"/>
        <v>78.058944113077857</v>
      </c>
    </row>
    <row r="1055" spans="1:22" x14ac:dyDescent="0.25">
      <c r="A1055" s="1" t="s">
        <v>39</v>
      </c>
      <c r="B1055" s="1" t="s">
        <v>16</v>
      </c>
      <c r="C1055" s="1" t="s">
        <v>31</v>
      </c>
      <c r="D1055" s="1" t="s">
        <v>24</v>
      </c>
      <c r="E1055" s="2">
        <v>51.035412590625</v>
      </c>
      <c r="F1055" s="1" t="s">
        <v>31</v>
      </c>
      <c r="G1055" s="1" t="s">
        <v>100</v>
      </c>
      <c r="H1055" s="13">
        <f>IF(G1055="Mix",'Growth Factors'!$N$7,(IF(G1055="Oil",'Growth Factors'!$E$7,'Growth Factors'!$K$7)))</f>
        <v>0.12321919048916015</v>
      </c>
      <c r="I1055" s="23">
        <f>IF(G1055="Mix",'Growth Factors'!$O$7,(IF(G1055="Oil",'Growth Factors'!$F$7,'Growth Factors'!$L$7)))</f>
        <v>0.28844315001838977</v>
      </c>
      <c r="J1055" s="23">
        <f>IF(G1055="Mix",'Growth Factors'!$P$7,(IF(G1055="Oil",'Growth Factors'!$G$7,'Growth Factors'!$M$7)))</f>
        <v>-5.5772089494429255E-4</v>
      </c>
      <c r="K1055" s="23">
        <f>IF(G1055="Mix",'Growth Factors'!$N$12,(IF(G1055="Oil",'Growth Factors'!$E$12,'Growth Factors'!$K$12)))</f>
        <v>0.15067268446583987</v>
      </c>
      <c r="L1055" s="23">
        <f>IF(G1055="Mix",'Growth Factors'!$O$12,(IF(G1055="Oil",'Growth Factors'!$F$12,'Growth Factors'!$L$12)))</f>
        <v>0.41821082914081459</v>
      </c>
      <c r="M1055" s="23">
        <f>IF(G1055="Mix",'Growth Factors'!$P$12,(IF(G1055="Oil",'Growth Factors'!$G$12,'Growth Factors'!$M$12)))</f>
        <v>6.2059761281023675E-3</v>
      </c>
      <c r="N1055" s="24" t="str">
        <f>VLOOKUP(A1055,'Part 50 Counties'!$A$2:$B$34,2)</f>
        <v>Yes</v>
      </c>
      <c r="O1055" s="25">
        <f>(IF(N1055="No",0,(IF(D1055="CO2",0,(VLOOKUP(F1055,'Rule Reductions'!$C$2:$E$75,2,FALSE))))))</f>
        <v>0</v>
      </c>
      <c r="P1055" s="25">
        <f>(IF(N1055="No",0,(IF(D1055="CO2",0,(VLOOKUP(F1055,'Rule Reductions'!$C$2:$E$75,3,FALSE))))))</f>
        <v>0</v>
      </c>
      <c r="Q1055" s="22">
        <f t="shared" si="96"/>
        <v>57.323954816322107</v>
      </c>
      <c r="R1055" s="22">
        <f t="shared" si="97"/>
        <v>65.756227760753063</v>
      </c>
      <c r="S1055" s="22">
        <f t="shared" si="98"/>
        <v>51.006949074641106</v>
      </c>
      <c r="T1055" s="22">
        <f t="shared" si="99"/>
        <v>58.725055208476192</v>
      </c>
      <c r="U1055" s="22">
        <f t="shared" si="100"/>
        <v>72.378974805693858</v>
      </c>
      <c r="V1055" s="22">
        <f t="shared" si="101"/>
        <v>51.352137142850275</v>
      </c>
    </row>
    <row r="1056" spans="1:22" x14ac:dyDescent="0.25">
      <c r="A1056" s="1" t="s">
        <v>39</v>
      </c>
      <c r="B1056" s="1" t="s">
        <v>45</v>
      </c>
      <c r="C1056" s="1" t="s">
        <v>31</v>
      </c>
      <c r="D1056" s="1" t="s">
        <v>23</v>
      </c>
      <c r="E1056" s="6">
        <v>9.7401779637101509</v>
      </c>
      <c r="F1056" s="1" t="s">
        <v>31</v>
      </c>
      <c r="G1056" s="1" t="s">
        <v>100</v>
      </c>
      <c r="H1056" s="13">
        <f>IF(G1056="Mix",'Growth Factors'!$N$7,(IF(G1056="Oil",'Growth Factors'!$E$7,'Growth Factors'!$K$7)))</f>
        <v>0.12321919048916015</v>
      </c>
      <c r="I1056" s="23">
        <f>IF(G1056="Mix",'Growth Factors'!$O$7,(IF(G1056="Oil",'Growth Factors'!$F$7,'Growth Factors'!$L$7)))</f>
        <v>0.28844315001838977</v>
      </c>
      <c r="J1056" s="23">
        <f>IF(G1056="Mix",'Growth Factors'!$P$7,(IF(G1056="Oil",'Growth Factors'!$G$7,'Growth Factors'!$M$7)))</f>
        <v>-5.5772089494429255E-4</v>
      </c>
      <c r="K1056" s="23">
        <f>IF(G1056="Mix",'Growth Factors'!$N$12,(IF(G1056="Oil",'Growth Factors'!$E$12,'Growth Factors'!$K$12)))</f>
        <v>0.15067268446583987</v>
      </c>
      <c r="L1056" s="23">
        <f>IF(G1056="Mix",'Growth Factors'!$O$12,(IF(G1056="Oil",'Growth Factors'!$F$12,'Growth Factors'!$L$12)))</f>
        <v>0.41821082914081459</v>
      </c>
      <c r="M1056" s="23">
        <f>IF(G1056="Mix",'Growth Factors'!$P$12,(IF(G1056="Oil",'Growth Factors'!$G$12,'Growth Factors'!$M$12)))</f>
        <v>6.2059761281023675E-3</v>
      </c>
      <c r="N1056" s="24" t="str">
        <f>VLOOKUP(A1056,'Part 50 Counties'!$A$2:$B$34,2)</f>
        <v>Yes</v>
      </c>
      <c r="O1056" s="25">
        <f>(IF(N1056="No",0,(IF(D1056="CO2",0,(VLOOKUP(F1056,'Rule Reductions'!$C$2:$E$75,2,FALSE))))))</f>
        <v>0.105</v>
      </c>
      <c r="P1056" s="25">
        <f>(IF(N1056="No",0,(IF(D1056="CO2",0,(VLOOKUP(F1056,'Rule Reductions'!$C$2:$E$75,3,FALSE))))))</f>
        <v>0.35</v>
      </c>
      <c r="Q1056" s="22">
        <f t="shared" si="96"/>
        <v>9.7916175528188916</v>
      </c>
      <c r="R1056" s="22">
        <f t="shared" si="97"/>
        <v>11.231950691685658</v>
      </c>
      <c r="S1056" s="22">
        <f t="shared" si="98"/>
        <v>8.7125973683306857</v>
      </c>
      <c r="T1056" s="22">
        <f t="shared" si="99"/>
        <v>7.2850418710402955</v>
      </c>
      <c r="U1056" s="22">
        <f t="shared" si="100"/>
        <v>8.9788568128301023</v>
      </c>
      <c r="V1056" s="22">
        <f t="shared" si="101"/>
        <v>6.3704064291636628</v>
      </c>
    </row>
    <row r="1057" spans="1:22" x14ac:dyDescent="0.25">
      <c r="A1057" s="1" t="s">
        <v>39</v>
      </c>
      <c r="B1057" s="1" t="s">
        <v>45</v>
      </c>
      <c r="C1057" s="1" t="s">
        <v>31</v>
      </c>
      <c r="D1057" s="1" t="s">
        <v>24</v>
      </c>
      <c r="E1057" s="2">
        <v>532.70211476191798</v>
      </c>
      <c r="F1057" s="1" t="s">
        <v>31</v>
      </c>
      <c r="G1057" s="1" t="s">
        <v>100</v>
      </c>
      <c r="H1057" s="13">
        <f>IF(G1057="Mix",'Growth Factors'!$N$7,(IF(G1057="Oil",'Growth Factors'!$E$7,'Growth Factors'!$K$7)))</f>
        <v>0.12321919048916015</v>
      </c>
      <c r="I1057" s="23">
        <f>IF(G1057="Mix",'Growth Factors'!$O$7,(IF(G1057="Oil",'Growth Factors'!$F$7,'Growth Factors'!$L$7)))</f>
        <v>0.28844315001838977</v>
      </c>
      <c r="J1057" s="23">
        <f>IF(G1057="Mix",'Growth Factors'!$P$7,(IF(G1057="Oil",'Growth Factors'!$G$7,'Growth Factors'!$M$7)))</f>
        <v>-5.5772089494429255E-4</v>
      </c>
      <c r="K1057" s="23">
        <f>IF(G1057="Mix",'Growth Factors'!$N$12,(IF(G1057="Oil",'Growth Factors'!$E$12,'Growth Factors'!$K$12)))</f>
        <v>0.15067268446583987</v>
      </c>
      <c r="L1057" s="23">
        <f>IF(G1057="Mix",'Growth Factors'!$O$12,(IF(G1057="Oil",'Growth Factors'!$F$12,'Growth Factors'!$L$12)))</f>
        <v>0.41821082914081459</v>
      </c>
      <c r="M1057" s="23">
        <f>IF(G1057="Mix",'Growth Factors'!$P$12,(IF(G1057="Oil",'Growth Factors'!$G$12,'Growth Factors'!$M$12)))</f>
        <v>6.2059761281023675E-3</v>
      </c>
      <c r="N1057" s="24" t="str">
        <f>VLOOKUP(A1057,'Part 50 Counties'!$A$2:$B$34,2)</f>
        <v>Yes</v>
      </c>
      <c r="O1057" s="25">
        <f>(IF(N1057="No",0,(IF(D1057="CO2",0,(VLOOKUP(F1057,'Rule Reductions'!$C$2:$E$75,2,FALSE))))))</f>
        <v>0</v>
      </c>
      <c r="P1057" s="25">
        <f>(IF(N1057="No",0,(IF(D1057="CO2",0,(VLOOKUP(F1057,'Rule Reductions'!$C$2:$E$75,3,FALSE))))))</f>
        <v>0</v>
      </c>
      <c r="Q1057" s="22">
        <f t="shared" si="96"/>
        <v>598.34123811474524</v>
      </c>
      <c r="R1057" s="22">
        <f t="shared" si="97"/>
        <v>686.35639076530333</v>
      </c>
      <c r="S1057" s="22">
        <f t="shared" si="98"/>
        <v>532.40501566173418</v>
      </c>
      <c r="T1057" s="22">
        <f t="shared" si="99"/>
        <v>612.96577241372609</v>
      </c>
      <c r="U1057" s="22">
        <f t="shared" si="100"/>
        <v>755.48390786156506</v>
      </c>
      <c r="V1057" s="22">
        <f t="shared" si="101"/>
        <v>536.0080513695201</v>
      </c>
    </row>
    <row r="1058" spans="1:22" x14ac:dyDescent="0.25">
      <c r="A1058" s="1" t="s">
        <v>46</v>
      </c>
      <c r="B1058" s="1" t="s">
        <v>16</v>
      </c>
      <c r="C1058" s="1" t="s">
        <v>31</v>
      </c>
      <c r="D1058" s="1" t="s">
        <v>23</v>
      </c>
      <c r="E1058" s="2">
        <v>15.954716981132099</v>
      </c>
      <c r="F1058" s="1" t="s">
        <v>31</v>
      </c>
      <c r="G1058" s="1" t="s">
        <v>100</v>
      </c>
      <c r="H1058" s="13">
        <f>IF(G1058="Mix",'Growth Factors'!$N$7,(IF(G1058="Oil",'Growth Factors'!$E$7,'Growth Factors'!$K$7)))</f>
        <v>0.12321919048916015</v>
      </c>
      <c r="I1058" s="23">
        <f>IF(G1058="Mix",'Growth Factors'!$O$7,(IF(G1058="Oil",'Growth Factors'!$F$7,'Growth Factors'!$L$7)))</f>
        <v>0.28844315001838977</v>
      </c>
      <c r="J1058" s="23">
        <f>IF(G1058="Mix",'Growth Factors'!$P$7,(IF(G1058="Oil",'Growth Factors'!$G$7,'Growth Factors'!$M$7)))</f>
        <v>-5.5772089494429255E-4</v>
      </c>
      <c r="K1058" s="23">
        <f>IF(G1058="Mix",'Growth Factors'!$N$12,(IF(G1058="Oil",'Growth Factors'!$E$12,'Growth Factors'!$K$12)))</f>
        <v>0.15067268446583987</v>
      </c>
      <c r="L1058" s="23">
        <f>IF(G1058="Mix",'Growth Factors'!$O$12,(IF(G1058="Oil",'Growth Factors'!$F$12,'Growth Factors'!$L$12)))</f>
        <v>0.41821082914081459</v>
      </c>
      <c r="M1058" s="23">
        <f>IF(G1058="Mix",'Growth Factors'!$P$12,(IF(G1058="Oil",'Growth Factors'!$G$12,'Growth Factors'!$M$12)))</f>
        <v>6.2059761281023675E-3</v>
      </c>
      <c r="N1058" s="24" t="str">
        <f>VLOOKUP(A1058,'Part 50 Counties'!$A$2:$B$34,2)</f>
        <v>No</v>
      </c>
      <c r="O1058" s="25">
        <f>(IF(N1058="No",0,(IF(D1058="CO2",0,(VLOOKUP(F1058,'Rule Reductions'!$C$2:$E$75,2,FALSE))))))</f>
        <v>0</v>
      </c>
      <c r="P1058" s="25">
        <f>(IF(N1058="No",0,(IF(D1058="CO2",0,(VLOOKUP(F1058,'Rule Reductions'!$C$2:$E$75,3,FALSE))))))</f>
        <v>0</v>
      </c>
      <c r="Q1058" s="22">
        <f t="shared" si="96"/>
        <v>17.920644292030854</v>
      </c>
      <c r="R1058" s="22">
        <f t="shared" si="97"/>
        <v>20.556745804821734</v>
      </c>
      <c r="S1058" s="22">
        <f t="shared" si="98"/>
        <v>15.9458187020988</v>
      </c>
      <c r="T1058" s="22">
        <f t="shared" si="99"/>
        <v>18.358657018571993</v>
      </c>
      <c r="U1058" s="22">
        <f t="shared" si="100"/>
        <v>22.62715239851839</v>
      </c>
      <c r="V1058" s="22">
        <f t="shared" si="101"/>
        <v>16.053731573847635</v>
      </c>
    </row>
    <row r="1059" spans="1:22" x14ac:dyDescent="0.25">
      <c r="A1059" s="1" t="s">
        <v>46</v>
      </c>
      <c r="B1059" s="1" t="s">
        <v>16</v>
      </c>
      <c r="C1059" s="1" t="s">
        <v>31</v>
      </c>
      <c r="D1059" s="1" t="s">
        <v>24</v>
      </c>
      <c r="E1059" s="6">
        <v>8.4198483646463007</v>
      </c>
      <c r="F1059" s="1" t="s">
        <v>31</v>
      </c>
      <c r="G1059" s="1" t="s">
        <v>100</v>
      </c>
      <c r="H1059" s="13">
        <f>IF(G1059="Mix",'Growth Factors'!$N$7,(IF(G1059="Oil",'Growth Factors'!$E$7,'Growth Factors'!$K$7)))</f>
        <v>0.12321919048916015</v>
      </c>
      <c r="I1059" s="23">
        <f>IF(G1059="Mix",'Growth Factors'!$O$7,(IF(G1059="Oil",'Growth Factors'!$F$7,'Growth Factors'!$L$7)))</f>
        <v>0.28844315001838977</v>
      </c>
      <c r="J1059" s="23">
        <f>IF(G1059="Mix",'Growth Factors'!$P$7,(IF(G1059="Oil",'Growth Factors'!$G$7,'Growth Factors'!$M$7)))</f>
        <v>-5.5772089494429255E-4</v>
      </c>
      <c r="K1059" s="23">
        <f>IF(G1059="Mix",'Growth Factors'!$N$12,(IF(G1059="Oil",'Growth Factors'!$E$12,'Growth Factors'!$K$12)))</f>
        <v>0.15067268446583987</v>
      </c>
      <c r="L1059" s="23">
        <f>IF(G1059="Mix",'Growth Factors'!$O$12,(IF(G1059="Oil",'Growth Factors'!$F$12,'Growth Factors'!$L$12)))</f>
        <v>0.41821082914081459</v>
      </c>
      <c r="M1059" s="23">
        <f>IF(G1059="Mix",'Growth Factors'!$P$12,(IF(G1059="Oil",'Growth Factors'!$G$12,'Growth Factors'!$M$12)))</f>
        <v>6.2059761281023675E-3</v>
      </c>
      <c r="N1059" s="24" t="str">
        <f>VLOOKUP(A1059,'Part 50 Counties'!$A$2:$B$34,2)</f>
        <v>No</v>
      </c>
      <c r="O1059" s="25">
        <f>(IF(N1059="No",0,(IF(D1059="CO2",0,(VLOOKUP(F1059,'Rule Reductions'!$C$2:$E$75,2,FALSE))))))</f>
        <v>0</v>
      </c>
      <c r="P1059" s="25">
        <f>(IF(N1059="No",0,(IF(D1059="CO2",0,(VLOOKUP(F1059,'Rule Reductions'!$C$2:$E$75,3,FALSE))))))</f>
        <v>0</v>
      </c>
      <c r="Q1059" s="22">
        <f t="shared" si="96"/>
        <v>9.4573352641794965</v>
      </c>
      <c r="R1059" s="22">
        <f t="shared" si="97"/>
        <v>10.848495949622066</v>
      </c>
      <c r="S1059" s="22">
        <f t="shared" si="98"/>
        <v>8.4151524392810746</v>
      </c>
      <c r="T1059" s="22">
        <f t="shared" si="99"/>
        <v>9.6884895205428716</v>
      </c>
      <c r="U1059" s="22">
        <f t="shared" si="100"/>
        <v>11.941120130464963</v>
      </c>
      <c r="V1059" s="22">
        <f t="shared" si="101"/>
        <v>8.4721017425995377</v>
      </c>
    </row>
    <row r="1060" spans="1:22" x14ac:dyDescent="0.25">
      <c r="A1060" s="1" t="s">
        <v>46</v>
      </c>
      <c r="B1060" s="1" t="s">
        <v>45</v>
      </c>
      <c r="C1060" s="1" t="s">
        <v>31</v>
      </c>
      <c r="D1060" s="1" t="s">
        <v>23</v>
      </c>
      <c r="E1060" s="3">
        <v>0</v>
      </c>
      <c r="F1060" s="1" t="s">
        <v>31</v>
      </c>
      <c r="G1060" s="1" t="s">
        <v>100</v>
      </c>
      <c r="H1060" s="13">
        <f>IF(G1060="Mix",'Growth Factors'!$N$7,(IF(G1060="Oil",'Growth Factors'!$E$7,'Growth Factors'!$K$7)))</f>
        <v>0.12321919048916015</v>
      </c>
      <c r="I1060" s="23">
        <f>IF(G1060="Mix",'Growth Factors'!$O$7,(IF(G1060="Oil",'Growth Factors'!$F$7,'Growth Factors'!$L$7)))</f>
        <v>0.28844315001838977</v>
      </c>
      <c r="J1060" s="23">
        <f>IF(G1060="Mix",'Growth Factors'!$P$7,(IF(G1060="Oil",'Growth Factors'!$G$7,'Growth Factors'!$M$7)))</f>
        <v>-5.5772089494429255E-4</v>
      </c>
      <c r="K1060" s="23">
        <f>IF(G1060="Mix",'Growth Factors'!$N$12,(IF(G1060="Oil",'Growth Factors'!$E$12,'Growth Factors'!$K$12)))</f>
        <v>0.15067268446583987</v>
      </c>
      <c r="L1060" s="23">
        <f>IF(G1060="Mix",'Growth Factors'!$O$12,(IF(G1060="Oil",'Growth Factors'!$F$12,'Growth Factors'!$L$12)))</f>
        <v>0.41821082914081459</v>
      </c>
      <c r="M1060" s="23">
        <f>IF(G1060="Mix",'Growth Factors'!$P$12,(IF(G1060="Oil",'Growth Factors'!$G$12,'Growth Factors'!$M$12)))</f>
        <v>6.2059761281023675E-3</v>
      </c>
      <c r="N1060" s="24" t="str">
        <f>VLOOKUP(A1060,'Part 50 Counties'!$A$2:$B$34,2)</f>
        <v>No</v>
      </c>
      <c r="O1060" s="25">
        <f>(IF(N1060="No",0,(IF(D1060="CO2",0,(VLOOKUP(F1060,'Rule Reductions'!$C$2:$E$75,2,FALSE))))))</f>
        <v>0</v>
      </c>
      <c r="P1060" s="25">
        <f>(IF(N1060="No",0,(IF(D1060="CO2",0,(VLOOKUP(F1060,'Rule Reductions'!$C$2:$E$75,3,FALSE))))))</f>
        <v>0</v>
      </c>
      <c r="Q1060" s="22">
        <f t="shared" si="96"/>
        <v>0</v>
      </c>
      <c r="R1060" s="22">
        <f t="shared" si="97"/>
        <v>0</v>
      </c>
      <c r="S1060" s="22">
        <f t="shared" si="98"/>
        <v>0</v>
      </c>
      <c r="T1060" s="22">
        <f t="shared" si="99"/>
        <v>0</v>
      </c>
      <c r="U1060" s="22">
        <f t="shared" si="100"/>
        <v>0</v>
      </c>
      <c r="V1060" s="22">
        <f t="shared" si="101"/>
        <v>0</v>
      </c>
    </row>
    <row r="1061" spans="1:22" x14ac:dyDescent="0.25">
      <c r="A1061" s="1" t="s">
        <v>46</v>
      </c>
      <c r="B1061" s="1" t="s">
        <v>45</v>
      </c>
      <c r="C1061" s="1" t="s">
        <v>31</v>
      </c>
      <c r="D1061" s="1" t="s">
        <v>24</v>
      </c>
      <c r="E1061" s="3">
        <v>0</v>
      </c>
      <c r="F1061" s="1" t="s">
        <v>31</v>
      </c>
      <c r="G1061" s="1" t="s">
        <v>100</v>
      </c>
      <c r="H1061" s="13">
        <f>IF(G1061="Mix",'Growth Factors'!$N$7,(IF(G1061="Oil",'Growth Factors'!$E$7,'Growth Factors'!$K$7)))</f>
        <v>0.12321919048916015</v>
      </c>
      <c r="I1061" s="23">
        <f>IF(G1061="Mix",'Growth Factors'!$O$7,(IF(G1061="Oil",'Growth Factors'!$F$7,'Growth Factors'!$L$7)))</f>
        <v>0.28844315001838977</v>
      </c>
      <c r="J1061" s="23">
        <f>IF(G1061="Mix",'Growth Factors'!$P$7,(IF(G1061="Oil",'Growth Factors'!$G$7,'Growth Factors'!$M$7)))</f>
        <v>-5.5772089494429255E-4</v>
      </c>
      <c r="K1061" s="23">
        <f>IF(G1061="Mix",'Growth Factors'!$N$12,(IF(G1061="Oil",'Growth Factors'!$E$12,'Growth Factors'!$K$12)))</f>
        <v>0.15067268446583987</v>
      </c>
      <c r="L1061" s="23">
        <f>IF(G1061="Mix",'Growth Factors'!$O$12,(IF(G1061="Oil",'Growth Factors'!$F$12,'Growth Factors'!$L$12)))</f>
        <v>0.41821082914081459</v>
      </c>
      <c r="M1061" s="23">
        <f>IF(G1061="Mix",'Growth Factors'!$P$12,(IF(G1061="Oil",'Growth Factors'!$G$12,'Growth Factors'!$M$12)))</f>
        <v>6.2059761281023675E-3</v>
      </c>
      <c r="N1061" s="24" t="str">
        <f>VLOOKUP(A1061,'Part 50 Counties'!$A$2:$B$34,2)</f>
        <v>No</v>
      </c>
      <c r="O1061" s="25">
        <f>(IF(N1061="No",0,(IF(D1061="CO2",0,(VLOOKUP(F1061,'Rule Reductions'!$C$2:$E$75,2,FALSE))))))</f>
        <v>0</v>
      </c>
      <c r="P1061" s="25">
        <f>(IF(N1061="No",0,(IF(D1061="CO2",0,(VLOOKUP(F1061,'Rule Reductions'!$C$2:$E$75,3,FALSE))))))</f>
        <v>0</v>
      </c>
      <c r="Q1061" s="22">
        <f t="shared" si="96"/>
        <v>0</v>
      </c>
      <c r="R1061" s="22">
        <f t="shared" si="97"/>
        <v>0</v>
      </c>
      <c r="S1061" s="22">
        <f t="shared" si="98"/>
        <v>0</v>
      </c>
      <c r="T1061" s="22">
        <f t="shared" si="99"/>
        <v>0</v>
      </c>
      <c r="U1061" s="22">
        <f t="shared" si="100"/>
        <v>0</v>
      </c>
      <c r="V1061" s="22">
        <f t="shared" si="101"/>
        <v>0</v>
      </c>
    </row>
    <row r="1062" spans="1:22" x14ac:dyDescent="0.25">
      <c r="A1062" s="1" t="s">
        <v>40</v>
      </c>
      <c r="B1062" s="1" t="s">
        <v>16</v>
      </c>
      <c r="C1062" s="1" t="s">
        <v>31</v>
      </c>
      <c r="D1062" s="1" t="s">
        <v>23</v>
      </c>
      <c r="E1062" s="2">
        <v>10482.0392548613</v>
      </c>
      <c r="F1062" s="1" t="s">
        <v>31</v>
      </c>
      <c r="G1062" s="1" t="s">
        <v>100</v>
      </c>
      <c r="H1062" s="13">
        <f>IF(G1062="Mix",'Growth Factors'!$N$7,(IF(G1062="Oil",'Growth Factors'!$E$7,'Growth Factors'!$K$7)))</f>
        <v>0.12321919048916015</v>
      </c>
      <c r="I1062" s="23">
        <f>IF(G1062="Mix",'Growth Factors'!$O$7,(IF(G1062="Oil",'Growth Factors'!$F$7,'Growth Factors'!$L$7)))</f>
        <v>0.28844315001838977</v>
      </c>
      <c r="J1062" s="23">
        <f>IF(G1062="Mix",'Growth Factors'!$P$7,(IF(G1062="Oil",'Growth Factors'!$G$7,'Growth Factors'!$M$7)))</f>
        <v>-5.5772089494429255E-4</v>
      </c>
      <c r="K1062" s="23">
        <f>IF(G1062="Mix",'Growth Factors'!$N$12,(IF(G1062="Oil",'Growth Factors'!$E$12,'Growth Factors'!$K$12)))</f>
        <v>0.15067268446583987</v>
      </c>
      <c r="L1062" s="23">
        <f>IF(G1062="Mix",'Growth Factors'!$O$12,(IF(G1062="Oil",'Growth Factors'!$F$12,'Growth Factors'!$L$12)))</f>
        <v>0.41821082914081459</v>
      </c>
      <c r="M1062" s="23">
        <f>IF(G1062="Mix",'Growth Factors'!$P$12,(IF(G1062="Oil",'Growth Factors'!$G$12,'Growth Factors'!$M$12)))</f>
        <v>6.2059761281023675E-3</v>
      </c>
      <c r="N1062" s="24" t="str">
        <f>VLOOKUP(A1062,'Part 50 Counties'!$A$2:$B$34,2)</f>
        <v>Yes</v>
      </c>
      <c r="O1062" s="25">
        <f>(IF(N1062="No",0,(IF(D1062="CO2",0,(VLOOKUP(F1062,'Rule Reductions'!$C$2:$E$75,2,FALSE))))))</f>
        <v>0.105</v>
      </c>
      <c r="P1062" s="25">
        <f>(IF(N1062="No",0,(IF(D1062="CO2",0,(VLOOKUP(F1062,'Rule Reductions'!$C$2:$E$75,3,FALSE))))))</f>
        <v>0.35</v>
      </c>
      <c r="Q1062" s="22">
        <f t="shared" si="96"/>
        <v>10537.396743636213</v>
      </c>
      <c r="R1062" s="22">
        <f t="shared" si="97"/>
        <v>12087.432950154169</v>
      </c>
      <c r="S1062" s="22">
        <f t="shared" si="98"/>
        <v>9376.1929162797787</v>
      </c>
      <c r="T1062" s="22">
        <f t="shared" si="99"/>
        <v>7839.9075612439165</v>
      </c>
      <c r="U1062" s="22">
        <f t="shared" si="100"/>
        <v>9662.7320287702169</v>
      </c>
      <c r="V1062" s="22">
        <f t="shared" si="101"/>
        <v>6855.6088511630214</v>
      </c>
    </row>
    <row r="1063" spans="1:22" x14ac:dyDescent="0.25">
      <c r="A1063" s="1" t="s">
        <v>40</v>
      </c>
      <c r="B1063" s="1" t="s">
        <v>16</v>
      </c>
      <c r="C1063" s="1" t="s">
        <v>31</v>
      </c>
      <c r="D1063" s="1" t="s">
        <v>24</v>
      </c>
      <c r="E1063" s="2">
        <v>13155.9424091991</v>
      </c>
      <c r="F1063" s="1" t="s">
        <v>31</v>
      </c>
      <c r="G1063" s="1" t="s">
        <v>100</v>
      </c>
      <c r="H1063" s="13">
        <f>IF(G1063="Mix",'Growth Factors'!$N$7,(IF(G1063="Oil",'Growth Factors'!$E$7,'Growth Factors'!$K$7)))</f>
        <v>0.12321919048916015</v>
      </c>
      <c r="I1063" s="23">
        <f>IF(G1063="Mix",'Growth Factors'!$O$7,(IF(G1063="Oil",'Growth Factors'!$F$7,'Growth Factors'!$L$7)))</f>
        <v>0.28844315001838977</v>
      </c>
      <c r="J1063" s="23">
        <f>IF(G1063="Mix",'Growth Factors'!$P$7,(IF(G1063="Oil",'Growth Factors'!$G$7,'Growth Factors'!$M$7)))</f>
        <v>-5.5772089494429255E-4</v>
      </c>
      <c r="K1063" s="23">
        <f>IF(G1063="Mix",'Growth Factors'!$N$12,(IF(G1063="Oil",'Growth Factors'!$E$12,'Growth Factors'!$K$12)))</f>
        <v>0.15067268446583987</v>
      </c>
      <c r="L1063" s="23">
        <f>IF(G1063="Mix",'Growth Factors'!$O$12,(IF(G1063="Oil",'Growth Factors'!$F$12,'Growth Factors'!$L$12)))</f>
        <v>0.41821082914081459</v>
      </c>
      <c r="M1063" s="23">
        <f>IF(G1063="Mix",'Growth Factors'!$P$12,(IF(G1063="Oil",'Growth Factors'!$G$12,'Growth Factors'!$M$12)))</f>
        <v>6.2059761281023675E-3</v>
      </c>
      <c r="N1063" s="24" t="str">
        <f>VLOOKUP(A1063,'Part 50 Counties'!$A$2:$B$34,2)</f>
        <v>Yes</v>
      </c>
      <c r="O1063" s="25">
        <f>(IF(N1063="No",0,(IF(D1063="CO2",0,(VLOOKUP(F1063,'Rule Reductions'!$C$2:$E$75,2,FALSE))))))</f>
        <v>0</v>
      </c>
      <c r="P1063" s="25">
        <f>(IF(N1063="No",0,(IF(D1063="CO2",0,(VLOOKUP(F1063,'Rule Reductions'!$C$2:$E$75,3,FALSE))))))</f>
        <v>0</v>
      </c>
      <c r="Q1063" s="22">
        <f t="shared" si="96"/>
        <v>14777.006982982626</v>
      </c>
      <c r="R1063" s="22">
        <f t="shared" si="97"/>
        <v>16950.683879169013</v>
      </c>
      <c r="S1063" s="22">
        <f t="shared" si="98"/>
        <v>13148.605065224807</v>
      </c>
      <c r="T1063" s="22">
        <f t="shared" si="99"/>
        <v>15138.183568671118</v>
      </c>
      <c r="U1063" s="22">
        <f t="shared" si="100"/>
        <v>18657.899992279064</v>
      </c>
      <c r="V1063" s="22">
        <f t="shared" si="101"/>
        <v>13237.587873733279</v>
      </c>
    </row>
    <row r="1064" spans="1:22" x14ac:dyDescent="0.25">
      <c r="A1064" s="1" t="s">
        <v>40</v>
      </c>
      <c r="B1064" s="1" t="s">
        <v>45</v>
      </c>
      <c r="C1064" s="1" t="s">
        <v>31</v>
      </c>
      <c r="D1064" s="1" t="s">
        <v>23</v>
      </c>
      <c r="E1064" s="2">
        <v>1027.73029188889</v>
      </c>
      <c r="F1064" s="1" t="s">
        <v>31</v>
      </c>
      <c r="G1064" s="1" t="s">
        <v>100</v>
      </c>
      <c r="H1064" s="13">
        <f>IF(G1064="Mix",'Growth Factors'!$N$7,(IF(G1064="Oil",'Growth Factors'!$E$7,'Growth Factors'!$K$7)))</f>
        <v>0.12321919048916015</v>
      </c>
      <c r="I1064" s="23">
        <f>IF(G1064="Mix",'Growth Factors'!$O$7,(IF(G1064="Oil",'Growth Factors'!$F$7,'Growth Factors'!$L$7)))</f>
        <v>0.28844315001838977</v>
      </c>
      <c r="J1064" s="23">
        <f>IF(G1064="Mix",'Growth Factors'!$P$7,(IF(G1064="Oil",'Growth Factors'!$G$7,'Growth Factors'!$M$7)))</f>
        <v>-5.5772089494429255E-4</v>
      </c>
      <c r="K1064" s="23">
        <f>IF(G1064="Mix",'Growth Factors'!$N$12,(IF(G1064="Oil",'Growth Factors'!$E$12,'Growth Factors'!$K$12)))</f>
        <v>0.15067268446583987</v>
      </c>
      <c r="L1064" s="23">
        <f>IF(G1064="Mix",'Growth Factors'!$O$12,(IF(G1064="Oil",'Growth Factors'!$F$12,'Growth Factors'!$L$12)))</f>
        <v>0.41821082914081459</v>
      </c>
      <c r="M1064" s="23">
        <f>IF(G1064="Mix",'Growth Factors'!$P$12,(IF(G1064="Oil",'Growth Factors'!$G$12,'Growth Factors'!$M$12)))</f>
        <v>6.2059761281023675E-3</v>
      </c>
      <c r="N1064" s="24" t="str">
        <f>VLOOKUP(A1064,'Part 50 Counties'!$A$2:$B$34,2)</f>
        <v>Yes</v>
      </c>
      <c r="O1064" s="25">
        <f>(IF(N1064="No",0,(IF(D1064="CO2",0,(VLOOKUP(F1064,'Rule Reductions'!$C$2:$E$75,2,FALSE))))))</f>
        <v>0.105</v>
      </c>
      <c r="P1064" s="25">
        <f>(IF(N1064="No",0,(IF(D1064="CO2",0,(VLOOKUP(F1064,'Rule Reductions'!$C$2:$E$75,3,FALSE))))))</f>
        <v>0.35</v>
      </c>
      <c r="Q1064" s="22">
        <f t="shared" si="96"/>
        <v>1033.1579159144815</v>
      </c>
      <c r="R1064" s="22">
        <f t="shared" si="97"/>
        <v>1185.1339889123233</v>
      </c>
      <c r="S1064" s="22">
        <f t="shared" si="98"/>
        <v>919.305609181509</v>
      </c>
      <c r="T1064" s="22">
        <f t="shared" si="99"/>
        <v>768.67776301852268</v>
      </c>
      <c r="U1064" s="22">
        <f t="shared" si="100"/>
        <v>947.39984910536816</v>
      </c>
      <c r="V1064" s="22">
        <f t="shared" si="101"/>
        <v>672.1704350052122</v>
      </c>
    </row>
    <row r="1065" spans="1:22" x14ac:dyDescent="0.25">
      <c r="A1065" s="1" t="s">
        <v>40</v>
      </c>
      <c r="B1065" s="1" t="s">
        <v>45</v>
      </c>
      <c r="C1065" s="1" t="s">
        <v>31</v>
      </c>
      <c r="D1065" s="1" t="s">
        <v>24</v>
      </c>
      <c r="E1065" s="2">
        <v>55550.639526926498</v>
      </c>
      <c r="F1065" s="1" t="s">
        <v>31</v>
      </c>
      <c r="G1065" s="1" t="s">
        <v>100</v>
      </c>
      <c r="H1065" s="13">
        <f>IF(G1065="Mix",'Growth Factors'!$N$7,(IF(G1065="Oil",'Growth Factors'!$E$7,'Growth Factors'!$K$7)))</f>
        <v>0.12321919048916015</v>
      </c>
      <c r="I1065" s="23">
        <f>IF(G1065="Mix",'Growth Factors'!$O$7,(IF(G1065="Oil",'Growth Factors'!$F$7,'Growth Factors'!$L$7)))</f>
        <v>0.28844315001838977</v>
      </c>
      <c r="J1065" s="23">
        <f>IF(G1065="Mix",'Growth Factors'!$P$7,(IF(G1065="Oil",'Growth Factors'!$G$7,'Growth Factors'!$M$7)))</f>
        <v>-5.5772089494429255E-4</v>
      </c>
      <c r="K1065" s="23">
        <f>IF(G1065="Mix",'Growth Factors'!$N$12,(IF(G1065="Oil",'Growth Factors'!$E$12,'Growth Factors'!$K$12)))</f>
        <v>0.15067268446583987</v>
      </c>
      <c r="L1065" s="23">
        <f>IF(G1065="Mix",'Growth Factors'!$O$12,(IF(G1065="Oil",'Growth Factors'!$F$12,'Growth Factors'!$L$12)))</f>
        <v>0.41821082914081459</v>
      </c>
      <c r="M1065" s="23">
        <f>IF(G1065="Mix",'Growth Factors'!$P$12,(IF(G1065="Oil",'Growth Factors'!$G$12,'Growth Factors'!$M$12)))</f>
        <v>6.2059761281023675E-3</v>
      </c>
      <c r="N1065" s="24" t="str">
        <f>VLOOKUP(A1065,'Part 50 Counties'!$A$2:$B$34,2)</f>
        <v>Yes</v>
      </c>
      <c r="O1065" s="25">
        <f>(IF(N1065="No",0,(IF(D1065="CO2",0,(VLOOKUP(F1065,'Rule Reductions'!$C$2:$E$75,2,FALSE))))))</f>
        <v>0</v>
      </c>
      <c r="P1065" s="25">
        <f>(IF(N1065="No",0,(IF(D1065="CO2",0,(VLOOKUP(F1065,'Rule Reductions'!$C$2:$E$75,3,FALSE))))))</f>
        <v>0</v>
      </c>
      <c r="Q1065" s="22">
        <f t="shared" si="96"/>
        <v>62395.544360589527</v>
      </c>
      <c r="R1065" s="22">
        <f t="shared" si="97"/>
        <v>71573.840977609245</v>
      </c>
      <c r="S1065" s="22">
        <f t="shared" si="98"/>
        <v>55519.657774534811</v>
      </c>
      <c r="T1065" s="22">
        <f t="shared" si="99"/>
        <v>63920.603508242712</v>
      </c>
      <c r="U1065" s="22">
        <f t="shared" si="100"/>
        <v>78782.518542784936</v>
      </c>
      <c r="V1065" s="22">
        <f t="shared" si="101"/>
        <v>55895.385469731424</v>
      </c>
    </row>
    <row r="1066" spans="1:22" x14ac:dyDescent="0.25">
      <c r="A1066" s="1" t="s">
        <v>47</v>
      </c>
      <c r="B1066" s="1" t="s">
        <v>45</v>
      </c>
      <c r="C1066" s="1" t="s">
        <v>31</v>
      </c>
      <c r="D1066" s="1" t="s">
        <v>23</v>
      </c>
      <c r="E1066" s="3">
        <v>0</v>
      </c>
      <c r="F1066" s="1" t="s">
        <v>31</v>
      </c>
      <c r="G1066" s="1" t="s">
        <v>100</v>
      </c>
      <c r="H1066" s="13">
        <f>IF(G1066="Mix",'Growth Factors'!$N$7,(IF(G1066="Oil",'Growth Factors'!$E$7,'Growth Factors'!$K$7)))</f>
        <v>0.12321919048916015</v>
      </c>
      <c r="I1066" s="23">
        <f>IF(G1066="Mix",'Growth Factors'!$O$7,(IF(G1066="Oil",'Growth Factors'!$F$7,'Growth Factors'!$L$7)))</f>
        <v>0.28844315001838977</v>
      </c>
      <c r="J1066" s="23">
        <f>IF(G1066="Mix",'Growth Factors'!$P$7,(IF(G1066="Oil",'Growth Factors'!$G$7,'Growth Factors'!$M$7)))</f>
        <v>-5.5772089494429255E-4</v>
      </c>
      <c r="K1066" s="23">
        <f>IF(G1066="Mix",'Growth Factors'!$N$12,(IF(G1066="Oil",'Growth Factors'!$E$12,'Growth Factors'!$K$12)))</f>
        <v>0.15067268446583987</v>
      </c>
      <c r="L1066" s="23">
        <f>IF(G1066="Mix",'Growth Factors'!$O$12,(IF(G1066="Oil",'Growth Factors'!$F$12,'Growth Factors'!$L$12)))</f>
        <v>0.41821082914081459</v>
      </c>
      <c r="M1066" s="23">
        <f>IF(G1066="Mix",'Growth Factors'!$P$12,(IF(G1066="Oil",'Growth Factors'!$G$12,'Growth Factors'!$M$12)))</f>
        <v>6.2059761281023675E-3</v>
      </c>
      <c r="N1066" s="24" t="str">
        <f>VLOOKUP(A1066,'Part 50 Counties'!$A$2:$B$34,2)</f>
        <v>No</v>
      </c>
      <c r="O1066" s="25">
        <f>(IF(N1066="No",0,(IF(D1066="CO2",0,(VLOOKUP(F1066,'Rule Reductions'!$C$2:$E$75,2,FALSE))))))</f>
        <v>0</v>
      </c>
      <c r="P1066" s="25">
        <f>(IF(N1066="No",0,(IF(D1066="CO2",0,(VLOOKUP(F1066,'Rule Reductions'!$C$2:$E$75,3,FALSE))))))</f>
        <v>0</v>
      </c>
      <c r="Q1066" s="22">
        <f t="shared" si="96"/>
        <v>0</v>
      </c>
      <c r="R1066" s="22">
        <f t="shared" si="97"/>
        <v>0</v>
      </c>
      <c r="S1066" s="22">
        <f t="shared" si="98"/>
        <v>0</v>
      </c>
      <c r="T1066" s="22">
        <f t="shared" si="99"/>
        <v>0</v>
      </c>
      <c r="U1066" s="22">
        <f t="shared" si="100"/>
        <v>0</v>
      </c>
      <c r="V1066" s="22">
        <f t="shared" si="101"/>
        <v>0</v>
      </c>
    </row>
    <row r="1067" spans="1:22" x14ac:dyDescent="0.25">
      <c r="A1067" s="1" t="s">
        <v>47</v>
      </c>
      <c r="B1067" s="1" t="s">
        <v>45</v>
      </c>
      <c r="C1067" s="1" t="s">
        <v>31</v>
      </c>
      <c r="D1067" s="1" t="s">
        <v>24</v>
      </c>
      <c r="E1067" s="3">
        <v>0</v>
      </c>
      <c r="F1067" s="1" t="s">
        <v>31</v>
      </c>
      <c r="G1067" s="1" t="s">
        <v>100</v>
      </c>
      <c r="H1067" s="13">
        <f>IF(G1067="Mix",'Growth Factors'!$N$7,(IF(G1067="Oil",'Growth Factors'!$E$7,'Growth Factors'!$K$7)))</f>
        <v>0.12321919048916015</v>
      </c>
      <c r="I1067" s="23">
        <f>IF(G1067="Mix",'Growth Factors'!$O$7,(IF(G1067="Oil",'Growth Factors'!$F$7,'Growth Factors'!$L$7)))</f>
        <v>0.28844315001838977</v>
      </c>
      <c r="J1067" s="23">
        <f>IF(G1067="Mix",'Growth Factors'!$P$7,(IF(G1067="Oil",'Growth Factors'!$G$7,'Growth Factors'!$M$7)))</f>
        <v>-5.5772089494429255E-4</v>
      </c>
      <c r="K1067" s="23">
        <f>IF(G1067="Mix",'Growth Factors'!$N$12,(IF(G1067="Oil",'Growth Factors'!$E$12,'Growth Factors'!$K$12)))</f>
        <v>0.15067268446583987</v>
      </c>
      <c r="L1067" s="23">
        <f>IF(G1067="Mix",'Growth Factors'!$O$12,(IF(G1067="Oil",'Growth Factors'!$F$12,'Growth Factors'!$L$12)))</f>
        <v>0.41821082914081459</v>
      </c>
      <c r="M1067" s="23">
        <f>IF(G1067="Mix",'Growth Factors'!$P$12,(IF(G1067="Oil",'Growth Factors'!$G$12,'Growth Factors'!$M$12)))</f>
        <v>6.2059761281023675E-3</v>
      </c>
      <c r="N1067" s="24" t="str">
        <f>VLOOKUP(A1067,'Part 50 Counties'!$A$2:$B$34,2)</f>
        <v>No</v>
      </c>
      <c r="O1067" s="25">
        <f>(IF(N1067="No",0,(IF(D1067="CO2",0,(VLOOKUP(F1067,'Rule Reductions'!$C$2:$E$75,2,FALSE))))))</f>
        <v>0</v>
      </c>
      <c r="P1067" s="25">
        <f>(IF(N1067="No",0,(IF(D1067="CO2",0,(VLOOKUP(F1067,'Rule Reductions'!$C$2:$E$75,3,FALSE))))))</f>
        <v>0</v>
      </c>
      <c r="Q1067" s="22">
        <f t="shared" si="96"/>
        <v>0</v>
      </c>
      <c r="R1067" s="22">
        <f t="shared" si="97"/>
        <v>0</v>
      </c>
      <c r="S1067" s="22">
        <f t="shared" si="98"/>
        <v>0</v>
      </c>
      <c r="T1067" s="22">
        <f t="shared" si="99"/>
        <v>0</v>
      </c>
      <c r="U1067" s="22">
        <f t="shared" si="100"/>
        <v>0</v>
      </c>
      <c r="V1067" s="22">
        <f t="shared" si="101"/>
        <v>0</v>
      </c>
    </row>
    <row r="1068" spans="1:22" x14ac:dyDescent="0.25">
      <c r="A1068" s="1" t="s">
        <v>41</v>
      </c>
      <c r="B1068" s="1" t="s">
        <v>16</v>
      </c>
      <c r="C1068" s="1" t="s">
        <v>31</v>
      </c>
      <c r="D1068" s="1" t="s">
        <v>23</v>
      </c>
      <c r="E1068" s="2">
        <v>4738.3745827770299</v>
      </c>
      <c r="F1068" s="1" t="s">
        <v>31</v>
      </c>
      <c r="G1068" s="1" t="s">
        <v>100</v>
      </c>
      <c r="H1068" s="13">
        <f>IF(G1068="Mix",'Growth Factors'!$N$7,(IF(G1068="Oil",'Growth Factors'!$E$7,'Growth Factors'!$K$7)))</f>
        <v>0.12321919048916015</v>
      </c>
      <c r="I1068" s="23">
        <f>IF(G1068="Mix",'Growth Factors'!$O$7,(IF(G1068="Oil",'Growth Factors'!$F$7,'Growth Factors'!$L$7)))</f>
        <v>0.28844315001838977</v>
      </c>
      <c r="J1068" s="23">
        <f>IF(G1068="Mix",'Growth Factors'!$P$7,(IF(G1068="Oil",'Growth Factors'!$G$7,'Growth Factors'!$M$7)))</f>
        <v>-5.5772089494429255E-4</v>
      </c>
      <c r="K1068" s="23">
        <f>IF(G1068="Mix",'Growth Factors'!$N$12,(IF(G1068="Oil",'Growth Factors'!$E$12,'Growth Factors'!$K$12)))</f>
        <v>0.15067268446583987</v>
      </c>
      <c r="L1068" s="23">
        <f>IF(G1068="Mix",'Growth Factors'!$O$12,(IF(G1068="Oil",'Growth Factors'!$F$12,'Growth Factors'!$L$12)))</f>
        <v>0.41821082914081459</v>
      </c>
      <c r="M1068" s="23">
        <f>IF(G1068="Mix",'Growth Factors'!$P$12,(IF(G1068="Oil",'Growth Factors'!$G$12,'Growth Factors'!$M$12)))</f>
        <v>6.2059761281023675E-3</v>
      </c>
      <c r="N1068" s="24" t="str">
        <f>VLOOKUP(A1068,'Part 50 Counties'!$A$2:$B$34,2)</f>
        <v>Yes</v>
      </c>
      <c r="O1068" s="25">
        <f>(IF(N1068="No",0,(IF(D1068="CO2",0,(VLOOKUP(F1068,'Rule Reductions'!$C$2:$E$75,2,FALSE))))))</f>
        <v>0.105</v>
      </c>
      <c r="P1068" s="25">
        <f>(IF(N1068="No",0,(IF(D1068="CO2",0,(VLOOKUP(F1068,'Rule Reductions'!$C$2:$E$75,3,FALSE))))))</f>
        <v>0.35</v>
      </c>
      <c r="Q1068" s="22">
        <f t="shared" si="96"/>
        <v>4763.3987704755991</v>
      </c>
      <c r="R1068" s="22">
        <f t="shared" si="97"/>
        <v>5464.0880146932768</v>
      </c>
      <c r="S1068" s="22">
        <f t="shared" si="98"/>
        <v>4238.4800435764064</v>
      </c>
      <c r="T1068" s="22">
        <f t="shared" si="99"/>
        <v>3544.0068307596871</v>
      </c>
      <c r="U1068" s="22">
        <f t="shared" si="100"/>
        <v>4368.0091947829824</v>
      </c>
      <c r="V1068" s="22">
        <f t="shared" si="101"/>
        <v>3099.057534510438</v>
      </c>
    </row>
    <row r="1069" spans="1:22" x14ac:dyDescent="0.25">
      <c r="A1069" s="1" t="s">
        <v>41</v>
      </c>
      <c r="B1069" s="1" t="s">
        <v>16</v>
      </c>
      <c r="C1069" s="1" t="s">
        <v>31</v>
      </c>
      <c r="D1069" s="1" t="s">
        <v>24</v>
      </c>
      <c r="E1069" s="2">
        <v>30240.958233611102</v>
      </c>
      <c r="F1069" s="1" t="s">
        <v>31</v>
      </c>
      <c r="G1069" s="1" t="s">
        <v>100</v>
      </c>
      <c r="H1069" s="13">
        <f>IF(G1069="Mix",'Growth Factors'!$N$7,(IF(G1069="Oil",'Growth Factors'!$E$7,'Growth Factors'!$K$7)))</f>
        <v>0.12321919048916015</v>
      </c>
      <c r="I1069" s="23">
        <f>IF(G1069="Mix",'Growth Factors'!$O$7,(IF(G1069="Oil",'Growth Factors'!$F$7,'Growth Factors'!$L$7)))</f>
        <v>0.28844315001838977</v>
      </c>
      <c r="J1069" s="23">
        <f>IF(G1069="Mix",'Growth Factors'!$P$7,(IF(G1069="Oil",'Growth Factors'!$G$7,'Growth Factors'!$M$7)))</f>
        <v>-5.5772089494429255E-4</v>
      </c>
      <c r="K1069" s="23">
        <f>IF(G1069="Mix",'Growth Factors'!$N$12,(IF(G1069="Oil",'Growth Factors'!$E$12,'Growth Factors'!$K$12)))</f>
        <v>0.15067268446583987</v>
      </c>
      <c r="L1069" s="23">
        <f>IF(G1069="Mix",'Growth Factors'!$O$12,(IF(G1069="Oil",'Growth Factors'!$F$12,'Growth Factors'!$L$12)))</f>
        <v>0.41821082914081459</v>
      </c>
      <c r="M1069" s="23">
        <f>IF(G1069="Mix",'Growth Factors'!$P$12,(IF(G1069="Oil",'Growth Factors'!$G$12,'Growth Factors'!$M$12)))</f>
        <v>6.2059761281023675E-3</v>
      </c>
      <c r="N1069" s="24" t="str">
        <f>VLOOKUP(A1069,'Part 50 Counties'!$A$2:$B$34,2)</f>
        <v>Yes</v>
      </c>
      <c r="O1069" s="25">
        <f>(IF(N1069="No",0,(IF(D1069="CO2",0,(VLOOKUP(F1069,'Rule Reductions'!$C$2:$E$75,2,FALSE))))))</f>
        <v>0</v>
      </c>
      <c r="P1069" s="25">
        <f>(IF(N1069="No",0,(IF(D1069="CO2",0,(VLOOKUP(F1069,'Rule Reductions'!$C$2:$E$75,3,FALSE))))))</f>
        <v>0</v>
      </c>
      <c r="Q1069" s="22">
        <f t="shared" si="96"/>
        <v>33967.224626773168</v>
      </c>
      <c r="R1069" s="22">
        <f t="shared" si="97"/>
        <v>38963.755486088448</v>
      </c>
      <c r="S1069" s="22">
        <f t="shared" si="98"/>
        <v>30224.092219321079</v>
      </c>
      <c r="T1069" s="22">
        <f t="shared" si="99"/>
        <v>34797.444591488631</v>
      </c>
      <c r="U1069" s="22">
        <f t="shared" si="100"/>
        <v>42888.054450502343</v>
      </c>
      <c r="V1069" s="22">
        <f t="shared" si="101"/>
        <v>30428.632898499833</v>
      </c>
    </row>
    <row r="1070" spans="1:22" x14ac:dyDescent="0.25">
      <c r="A1070" s="1" t="s">
        <v>41</v>
      </c>
      <c r="B1070" s="1" t="s">
        <v>45</v>
      </c>
      <c r="C1070" s="1" t="s">
        <v>31</v>
      </c>
      <c r="D1070" s="1" t="s">
        <v>23</v>
      </c>
      <c r="E1070" s="2">
        <v>1860.04650757218</v>
      </c>
      <c r="F1070" s="1" t="s">
        <v>31</v>
      </c>
      <c r="G1070" s="1" t="s">
        <v>100</v>
      </c>
      <c r="H1070" s="13">
        <f>IF(G1070="Mix",'Growth Factors'!$N$7,(IF(G1070="Oil",'Growth Factors'!$E$7,'Growth Factors'!$K$7)))</f>
        <v>0.12321919048916015</v>
      </c>
      <c r="I1070" s="23">
        <f>IF(G1070="Mix",'Growth Factors'!$O$7,(IF(G1070="Oil",'Growth Factors'!$F$7,'Growth Factors'!$L$7)))</f>
        <v>0.28844315001838977</v>
      </c>
      <c r="J1070" s="23">
        <f>IF(G1070="Mix",'Growth Factors'!$P$7,(IF(G1070="Oil",'Growth Factors'!$G$7,'Growth Factors'!$M$7)))</f>
        <v>-5.5772089494429255E-4</v>
      </c>
      <c r="K1070" s="23">
        <f>IF(G1070="Mix",'Growth Factors'!$N$12,(IF(G1070="Oil",'Growth Factors'!$E$12,'Growth Factors'!$K$12)))</f>
        <v>0.15067268446583987</v>
      </c>
      <c r="L1070" s="23">
        <f>IF(G1070="Mix",'Growth Factors'!$O$12,(IF(G1070="Oil",'Growth Factors'!$F$12,'Growth Factors'!$L$12)))</f>
        <v>0.41821082914081459</v>
      </c>
      <c r="M1070" s="23">
        <f>IF(G1070="Mix",'Growth Factors'!$P$12,(IF(G1070="Oil",'Growth Factors'!$G$12,'Growth Factors'!$M$12)))</f>
        <v>6.2059761281023675E-3</v>
      </c>
      <c r="N1070" s="24" t="str">
        <f>VLOOKUP(A1070,'Part 50 Counties'!$A$2:$B$34,2)</f>
        <v>Yes</v>
      </c>
      <c r="O1070" s="25">
        <f>(IF(N1070="No",0,(IF(D1070="CO2",0,(VLOOKUP(F1070,'Rule Reductions'!$C$2:$E$75,2,FALSE))))))</f>
        <v>0.105</v>
      </c>
      <c r="P1070" s="25">
        <f>(IF(N1070="No",0,(IF(D1070="CO2",0,(VLOOKUP(F1070,'Rule Reductions'!$C$2:$E$75,3,FALSE))))))</f>
        <v>0.35</v>
      </c>
      <c r="Q1070" s="22">
        <f t="shared" si="96"/>
        <v>1869.8697395941351</v>
      </c>
      <c r="R1070" s="22">
        <f t="shared" si="97"/>
        <v>2144.9249423503188</v>
      </c>
      <c r="S1070" s="22">
        <f t="shared" si="98"/>
        <v>1663.8131630885582</v>
      </c>
      <c r="T1070" s="22">
        <f t="shared" si="99"/>
        <v>1391.198060264604</v>
      </c>
      <c r="U1070" s="22">
        <f t="shared" si="100"/>
        <v>1714.6597648338716</v>
      </c>
      <c r="V1070" s="22">
        <f t="shared" si="101"/>
        <v>1216.5334426669665</v>
      </c>
    </row>
    <row r="1071" spans="1:22" x14ac:dyDescent="0.25">
      <c r="A1071" s="1" t="s">
        <v>41</v>
      </c>
      <c r="B1071" s="1" t="s">
        <v>45</v>
      </c>
      <c r="C1071" s="1" t="s">
        <v>31</v>
      </c>
      <c r="D1071" s="1" t="s">
        <v>24</v>
      </c>
      <c r="E1071" s="2">
        <v>104326.166834733</v>
      </c>
      <c r="F1071" s="1" t="s">
        <v>31</v>
      </c>
      <c r="G1071" s="1" t="s">
        <v>100</v>
      </c>
      <c r="H1071" s="13">
        <f>IF(G1071="Mix",'Growth Factors'!$N$7,(IF(G1071="Oil",'Growth Factors'!$E$7,'Growth Factors'!$K$7)))</f>
        <v>0.12321919048916015</v>
      </c>
      <c r="I1071" s="23">
        <f>IF(G1071="Mix",'Growth Factors'!$O$7,(IF(G1071="Oil",'Growth Factors'!$F$7,'Growth Factors'!$L$7)))</f>
        <v>0.28844315001838977</v>
      </c>
      <c r="J1071" s="23">
        <f>IF(G1071="Mix",'Growth Factors'!$P$7,(IF(G1071="Oil",'Growth Factors'!$G$7,'Growth Factors'!$M$7)))</f>
        <v>-5.5772089494429255E-4</v>
      </c>
      <c r="K1071" s="23">
        <f>IF(G1071="Mix",'Growth Factors'!$N$12,(IF(G1071="Oil",'Growth Factors'!$E$12,'Growth Factors'!$K$12)))</f>
        <v>0.15067268446583987</v>
      </c>
      <c r="L1071" s="23">
        <f>IF(G1071="Mix",'Growth Factors'!$O$12,(IF(G1071="Oil",'Growth Factors'!$F$12,'Growth Factors'!$L$12)))</f>
        <v>0.41821082914081459</v>
      </c>
      <c r="M1071" s="23">
        <f>IF(G1071="Mix",'Growth Factors'!$P$12,(IF(G1071="Oil",'Growth Factors'!$G$12,'Growth Factors'!$M$12)))</f>
        <v>6.2059761281023675E-3</v>
      </c>
      <c r="N1071" s="24" t="str">
        <f>VLOOKUP(A1071,'Part 50 Counties'!$A$2:$B$34,2)</f>
        <v>Yes</v>
      </c>
      <c r="O1071" s="25">
        <f>(IF(N1071="No",0,(IF(D1071="CO2",0,(VLOOKUP(F1071,'Rule Reductions'!$C$2:$E$75,2,FALSE))))))</f>
        <v>0</v>
      </c>
      <c r="P1071" s="25">
        <f>(IF(N1071="No",0,(IF(D1071="CO2",0,(VLOOKUP(F1071,'Rule Reductions'!$C$2:$E$75,3,FALSE))))))</f>
        <v>0</v>
      </c>
      <c r="Q1071" s="22">
        <f t="shared" si="96"/>
        <v>117181.15265894587</v>
      </c>
      <c r="R1071" s="22">
        <f t="shared" si="97"/>
        <v>134418.33502588744</v>
      </c>
      <c r="S1071" s="22">
        <f t="shared" si="98"/>
        <v>104267.98195159982</v>
      </c>
      <c r="T1071" s="22">
        <f t="shared" si="99"/>
        <v>120045.2704517533</v>
      </c>
      <c r="U1071" s="22">
        <f t="shared" si="100"/>
        <v>147956.49956776964</v>
      </c>
      <c r="V1071" s="22">
        <f t="shared" si="101"/>
        <v>104973.61253564578</v>
      </c>
    </row>
    <row r="1072" spans="1:22" x14ac:dyDescent="0.25">
      <c r="A1072" s="1" t="s">
        <v>48</v>
      </c>
      <c r="B1072" s="1" t="s">
        <v>16</v>
      </c>
      <c r="C1072" s="1" t="s">
        <v>31</v>
      </c>
      <c r="D1072" s="1" t="s">
        <v>23</v>
      </c>
      <c r="E1072" s="2">
        <v>15.954716981132099</v>
      </c>
      <c r="F1072" s="1" t="s">
        <v>31</v>
      </c>
      <c r="G1072" s="1" t="s">
        <v>100</v>
      </c>
      <c r="H1072" s="13">
        <f>IF(G1072="Mix",'Growth Factors'!$N$7,(IF(G1072="Oil",'Growth Factors'!$E$7,'Growth Factors'!$K$7)))</f>
        <v>0.12321919048916015</v>
      </c>
      <c r="I1072" s="23">
        <f>IF(G1072="Mix",'Growth Factors'!$O$7,(IF(G1072="Oil",'Growth Factors'!$F$7,'Growth Factors'!$L$7)))</f>
        <v>0.28844315001838977</v>
      </c>
      <c r="J1072" s="23">
        <f>IF(G1072="Mix",'Growth Factors'!$P$7,(IF(G1072="Oil",'Growth Factors'!$G$7,'Growth Factors'!$M$7)))</f>
        <v>-5.5772089494429255E-4</v>
      </c>
      <c r="K1072" s="23">
        <f>IF(G1072="Mix",'Growth Factors'!$N$12,(IF(G1072="Oil",'Growth Factors'!$E$12,'Growth Factors'!$K$12)))</f>
        <v>0.15067268446583987</v>
      </c>
      <c r="L1072" s="23">
        <f>IF(G1072="Mix",'Growth Factors'!$O$12,(IF(G1072="Oil",'Growth Factors'!$F$12,'Growth Factors'!$L$12)))</f>
        <v>0.41821082914081459</v>
      </c>
      <c r="M1072" s="23">
        <f>IF(G1072="Mix",'Growth Factors'!$P$12,(IF(G1072="Oil",'Growth Factors'!$G$12,'Growth Factors'!$M$12)))</f>
        <v>6.2059761281023675E-3</v>
      </c>
      <c r="N1072" s="24" t="str">
        <f>VLOOKUP(A1072,'Part 50 Counties'!$A$2:$B$34,2)</f>
        <v>No</v>
      </c>
      <c r="O1072" s="25">
        <f>(IF(N1072="No",0,(IF(D1072="CO2",0,(VLOOKUP(F1072,'Rule Reductions'!$C$2:$E$75,2,FALSE))))))</f>
        <v>0</v>
      </c>
      <c r="P1072" s="25">
        <f>(IF(N1072="No",0,(IF(D1072="CO2",0,(VLOOKUP(F1072,'Rule Reductions'!$C$2:$E$75,3,FALSE))))))</f>
        <v>0</v>
      </c>
      <c r="Q1072" s="22">
        <f t="shared" si="96"/>
        <v>17.920644292030854</v>
      </c>
      <c r="R1072" s="22">
        <f t="shared" si="97"/>
        <v>20.556745804821734</v>
      </c>
      <c r="S1072" s="22">
        <f t="shared" si="98"/>
        <v>15.9458187020988</v>
      </c>
      <c r="T1072" s="22">
        <f t="shared" si="99"/>
        <v>18.358657018571993</v>
      </c>
      <c r="U1072" s="22">
        <f t="shared" si="100"/>
        <v>22.62715239851839</v>
      </c>
      <c r="V1072" s="22">
        <f t="shared" si="101"/>
        <v>16.053731573847635</v>
      </c>
    </row>
    <row r="1073" spans="1:22" x14ac:dyDescent="0.25">
      <c r="A1073" s="1" t="s">
        <v>48</v>
      </c>
      <c r="B1073" s="1" t="s">
        <v>16</v>
      </c>
      <c r="C1073" s="1" t="s">
        <v>31</v>
      </c>
      <c r="D1073" s="1" t="s">
        <v>24</v>
      </c>
      <c r="E1073" s="6">
        <v>8.4198483646463007</v>
      </c>
      <c r="F1073" s="1" t="s">
        <v>31</v>
      </c>
      <c r="G1073" s="1" t="s">
        <v>100</v>
      </c>
      <c r="H1073" s="13">
        <f>IF(G1073="Mix",'Growth Factors'!$N$7,(IF(G1073="Oil",'Growth Factors'!$E$7,'Growth Factors'!$K$7)))</f>
        <v>0.12321919048916015</v>
      </c>
      <c r="I1073" s="23">
        <f>IF(G1073="Mix",'Growth Factors'!$O$7,(IF(G1073="Oil",'Growth Factors'!$F$7,'Growth Factors'!$L$7)))</f>
        <v>0.28844315001838977</v>
      </c>
      <c r="J1073" s="23">
        <f>IF(G1073="Mix",'Growth Factors'!$P$7,(IF(G1073="Oil",'Growth Factors'!$G$7,'Growth Factors'!$M$7)))</f>
        <v>-5.5772089494429255E-4</v>
      </c>
      <c r="K1073" s="23">
        <f>IF(G1073="Mix",'Growth Factors'!$N$12,(IF(G1073="Oil",'Growth Factors'!$E$12,'Growth Factors'!$K$12)))</f>
        <v>0.15067268446583987</v>
      </c>
      <c r="L1073" s="23">
        <f>IF(G1073="Mix",'Growth Factors'!$O$12,(IF(G1073="Oil",'Growth Factors'!$F$12,'Growth Factors'!$L$12)))</f>
        <v>0.41821082914081459</v>
      </c>
      <c r="M1073" s="23">
        <f>IF(G1073="Mix",'Growth Factors'!$P$12,(IF(G1073="Oil",'Growth Factors'!$G$12,'Growth Factors'!$M$12)))</f>
        <v>6.2059761281023675E-3</v>
      </c>
      <c r="N1073" s="24" t="str">
        <f>VLOOKUP(A1073,'Part 50 Counties'!$A$2:$B$34,2)</f>
        <v>No</v>
      </c>
      <c r="O1073" s="25">
        <f>(IF(N1073="No",0,(IF(D1073="CO2",0,(VLOOKUP(F1073,'Rule Reductions'!$C$2:$E$75,2,FALSE))))))</f>
        <v>0</v>
      </c>
      <c r="P1073" s="25">
        <f>(IF(N1073="No",0,(IF(D1073="CO2",0,(VLOOKUP(F1073,'Rule Reductions'!$C$2:$E$75,3,FALSE))))))</f>
        <v>0</v>
      </c>
      <c r="Q1073" s="22">
        <f t="shared" si="96"/>
        <v>9.4573352641794965</v>
      </c>
      <c r="R1073" s="22">
        <f t="shared" si="97"/>
        <v>10.848495949622066</v>
      </c>
      <c r="S1073" s="22">
        <f t="shared" si="98"/>
        <v>8.4151524392810746</v>
      </c>
      <c r="T1073" s="22">
        <f t="shared" si="99"/>
        <v>9.6884895205428716</v>
      </c>
      <c r="U1073" s="22">
        <f t="shared" si="100"/>
        <v>11.941120130464963</v>
      </c>
      <c r="V1073" s="22">
        <f t="shared" si="101"/>
        <v>8.4721017425995377</v>
      </c>
    </row>
    <row r="1074" spans="1:22" x14ac:dyDescent="0.25">
      <c r="A1074" s="1" t="s">
        <v>48</v>
      </c>
      <c r="B1074" s="1" t="s">
        <v>45</v>
      </c>
      <c r="C1074" s="1" t="s">
        <v>31</v>
      </c>
      <c r="D1074" s="1" t="s">
        <v>23</v>
      </c>
      <c r="E1074" s="6">
        <v>3.8809079999999998</v>
      </c>
      <c r="F1074" s="1" t="s">
        <v>31</v>
      </c>
      <c r="G1074" s="1" t="s">
        <v>100</v>
      </c>
      <c r="H1074" s="13">
        <f>IF(G1074="Mix",'Growth Factors'!$N$7,(IF(G1074="Oil",'Growth Factors'!$E$7,'Growth Factors'!$K$7)))</f>
        <v>0.12321919048916015</v>
      </c>
      <c r="I1074" s="23">
        <f>IF(G1074="Mix",'Growth Factors'!$O$7,(IF(G1074="Oil",'Growth Factors'!$F$7,'Growth Factors'!$L$7)))</f>
        <v>0.28844315001838977</v>
      </c>
      <c r="J1074" s="23">
        <f>IF(G1074="Mix",'Growth Factors'!$P$7,(IF(G1074="Oil",'Growth Factors'!$G$7,'Growth Factors'!$M$7)))</f>
        <v>-5.5772089494429255E-4</v>
      </c>
      <c r="K1074" s="23">
        <f>IF(G1074="Mix",'Growth Factors'!$N$12,(IF(G1074="Oil",'Growth Factors'!$E$12,'Growth Factors'!$K$12)))</f>
        <v>0.15067268446583987</v>
      </c>
      <c r="L1074" s="23">
        <f>IF(G1074="Mix",'Growth Factors'!$O$12,(IF(G1074="Oil",'Growth Factors'!$F$12,'Growth Factors'!$L$12)))</f>
        <v>0.41821082914081459</v>
      </c>
      <c r="M1074" s="23">
        <f>IF(G1074="Mix",'Growth Factors'!$P$12,(IF(G1074="Oil",'Growth Factors'!$G$12,'Growth Factors'!$M$12)))</f>
        <v>6.2059761281023675E-3</v>
      </c>
      <c r="N1074" s="24" t="str">
        <f>VLOOKUP(A1074,'Part 50 Counties'!$A$2:$B$34,2)</f>
        <v>No</v>
      </c>
      <c r="O1074" s="25">
        <f>(IF(N1074="No",0,(IF(D1074="CO2",0,(VLOOKUP(F1074,'Rule Reductions'!$C$2:$E$75,2,FALSE))))))</f>
        <v>0</v>
      </c>
      <c r="P1074" s="25">
        <f>(IF(N1074="No",0,(IF(D1074="CO2",0,(VLOOKUP(F1074,'Rule Reductions'!$C$2:$E$75,3,FALSE))))))</f>
        <v>0</v>
      </c>
      <c r="Q1074" s="22">
        <f t="shared" si="96"/>
        <v>4.3591103421229054</v>
      </c>
      <c r="R1074" s="22">
        <f t="shared" si="97"/>
        <v>5.0003293284515689</v>
      </c>
      <c r="S1074" s="22">
        <f t="shared" si="98"/>
        <v>3.8787435365170433</v>
      </c>
      <c r="T1074" s="22">
        <f t="shared" si="99"/>
        <v>4.465654826524954</v>
      </c>
      <c r="U1074" s="22">
        <f t="shared" si="100"/>
        <v>5.5039457524992201</v>
      </c>
      <c r="V1074" s="22">
        <f t="shared" si="101"/>
        <v>3.9049928224033614</v>
      </c>
    </row>
    <row r="1075" spans="1:22" x14ac:dyDescent="0.25">
      <c r="A1075" s="1" t="s">
        <v>48</v>
      </c>
      <c r="B1075" s="1" t="s">
        <v>45</v>
      </c>
      <c r="C1075" s="1" t="s">
        <v>31</v>
      </c>
      <c r="D1075" s="1" t="s">
        <v>24</v>
      </c>
      <c r="E1075" s="2">
        <v>45.566879999999998</v>
      </c>
      <c r="F1075" s="1" t="s">
        <v>31</v>
      </c>
      <c r="G1075" s="1" t="s">
        <v>100</v>
      </c>
      <c r="H1075" s="13">
        <f>IF(G1075="Mix",'Growth Factors'!$N$7,(IF(G1075="Oil",'Growth Factors'!$E$7,'Growth Factors'!$K$7)))</f>
        <v>0.12321919048916015</v>
      </c>
      <c r="I1075" s="23">
        <f>IF(G1075="Mix",'Growth Factors'!$O$7,(IF(G1075="Oil",'Growth Factors'!$F$7,'Growth Factors'!$L$7)))</f>
        <v>0.28844315001838977</v>
      </c>
      <c r="J1075" s="23">
        <f>IF(G1075="Mix",'Growth Factors'!$P$7,(IF(G1075="Oil",'Growth Factors'!$G$7,'Growth Factors'!$M$7)))</f>
        <v>-5.5772089494429255E-4</v>
      </c>
      <c r="K1075" s="23">
        <f>IF(G1075="Mix",'Growth Factors'!$N$12,(IF(G1075="Oil",'Growth Factors'!$E$12,'Growth Factors'!$K$12)))</f>
        <v>0.15067268446583987</v>
      </c>
      <c r="L1075" s="23">
        <f>IF(G1075="Mix",'Growth Factors'!$O$12,(IF(G1075="Oil",'Growth Factors'!$F$12,'Growth Factors'!$L$12)))</f>
        <v>0.41821082914081459</v>
      </c>
      <c r="M1075" s="23">
        <f>IF(G1075="Mix",'Growth Factors'!$P$12,(IF(G1075="Oil",'Growth Factors'!$G$12,'Growth Factors'!$M$12)))</f>
        <v>6.2059761281023675E-3</v>
      </c>
      <c r="N1075" s="24" t="str">
        <f>VLOOKUP(A1075,'Part 50 Counties'!$A$2:$B$34,2)</f>
        <v>No</v>
      </c>
      <c r="O1075" s="25">
        <f>(IF(N1075="No",0,(IF(D1075="CO2",0,(VLOOKUP(F1075,'Rule Reductions'!$C$2:$E$75,2,FALSE))))))</f>
        <v>0</v>
      </c>
      <c r="P1075" s="25">
        <f>(IF(N1075="No",0,(IF(D1075="CO2",0,(VLOOKUP(F1075,'Rule Reductions'!$C$2:$E$75,3,FALSE))))))</f>
        <v>0</v>
      </c>
      <c r="Q1075" s="22">
        <f t="shared" si="96"/>
        <v>51.181594066716698</v>
      </c>
      <c r="R1075" s="22">
        <f t="shared" si="97"/>
        <v>58.710334403709957</v>
      </c>
      <c r="S1075" s="22">
        <f t="shared" si="98"/>
        <v>45.541466398906579</v>
      </c>
      <c r="T1075" s="22">
        <f t="shared" si="99"/>
        <v>52.432564132332786</v>
      </c>
      <c r="U1075" s="22">
        <f t="shared" si="100"/>
        <v>64.623442666160003</v>
      </c>
      <c r="V1075" s="22">
        <f t="shared" si="101"/>
        <v>45.8496669695121</v>
      </c>
    </row>
    <row r="1076" spans="1:22" x14ac:dyDescent="0.25">
      <c r="A1076" s="1" t="s">
        <v>42</v>
      </c>
      <c r="B1076" s="1" t="s">
        <v>16</v>
      </c>
      <c r="C1076" s="1" t="s">
        <v>31</v>
      </c>
      <c r="D1076" s="1" t="s">
        <v>23</v>
      </c>
      <c r="E1076" s="2">
        <v>393.884575205202</v>
      </c>
      <c r="F1076" s="1" t="s">
        <v>31</v>
      </c>
      <c r="G1076" s="1" t="s">
        <v>100</v>
      </c>
      <c r="H1076" s="13">
        <f>IF(G1076="Mix",'Growth Factors'!$N$7,(IF(G1076="Oil",'Growth Factors'!$E$7,'Growth Factors'!$K$7)))</f>
        <v>0.12321919048916015</v>
      </c>
      <c r="I1076" s="23">
        <f>IF(G1076="Mix",'Growth Factors'!$O$7,(IF(G1076="Oil",'Growth Factors'!$F$7,'Growth Factors'!$L$7)))</f>
        <v>0.28844315001838977</v>
      </c>
      <c r="J1076" s="23">
        <f>IF(G1076="Mix",'Growth Factors'!$P$7,(IF(G1076="Oil",'Growth Factors'!$G$7,'Growth Factors'!$M$7)))</f>
        <v>-5.5772089494429255E-4</v>
      </c>
      <c r="K1076" s="23">
        <f>IF(G1076="Mix",'Growth Factors'!$N$12,(IF(G1076="Oil",'Growth Factors'!$E$12,'Growth Factors'!$K$12)))</f>
        <v>0.15067268446583987</v>
      </c>
      <c r="L1076" s="23">
        <f>IF(G1076="Mix",'Growth Factors'!$O$12,(IF(G1076="Oil",'Growth Factors'!$F$12,'Growth Factors'!$L$12)))</f>
        <v>0.41821082914081459</v>
      </c>
      <c r="M1076" s="23">
        <f>IF(G1076="Mix",'Growth Factors'!$P$12,(IF(G1076="Oil",'Growth Factors'!$G$12,'Growth Factors'!$M$12)))</f>
        <v>6.2059761281023675E-3</v>
      </c>
      <c r="N1076" s="24" t="str">
        <f>VLOOKUP(A1076,'Part 50 Counties'!$A$2:$B$34,2)</f>
        <v>Yes</v>
      </c>
      <c r="O1076" s="25">
        <f>(IF(N1076="No",0,(IF(D1076="CO2",0,(VLOOKUP(F1076,'Rule Reductions'!$C$2:$E$75,2,FALSE))))))</f>
        <v>0.105</v>
      </c>
      <c r="P1076" s="25">
        <f>(IF(N1076="No",0,(IF(D1076="CO2",0,(VLOOKUP(F1076,'Rule Reductions'!$C$2:$E$75,3,FALSE))))))</f>
        <v>0.35</v>
      </c>
      <c r="Q1076" s="22">
        <f t="shared" si="96"/>
        <v>395.96474876879762</v>
      </c>
      <c r="R1076" s="22">
        <f t="shared" si="97"/>
        <v>454.21060512483598</v>
      </c>
      <c r="S1076" s="22">
        <f t="shared" si="98"/>
        <v>352.33008330493533</v>
      </c>
      <c r="T1076" s="22">
        <f t="shared" si="99"/>
        <v>294.60094398868694</v>
      </c>
      <c r="U1076" s="22">
        <f t="shared" si="100"/>
        <v>363.09739049190557</v>
      </c>
      <c r="V1076" s="22">
        <f t="shared" si="101"/>
        <v>257.61385875949958</v>
      </c>
    </row>
    <row r="1077" spans="1:22" x14ac:dyDescent="0.25">
      <c r="A1077" s="1" t="s">
        <v>42</v>
      </c>
      <c r="B1077" s="1" t="s">
        <v>16</v>
      </c>
      <c r="C1077" s="1" t="s">
        <v>31</v>
      </c>
      <c r="D1077" s="1" t="s">
        <v>24</v>
      </c>
      <c r="E1077" s="2">
        <v>167.63995841030601</v>
      </c>
      <c r="F1077" s="1" t="s">
        <v>31</v>
      </c>
      <c r="G1077" s="1" t="s">
        <v>100</v>
      </c>
      <c r="H1077" s="13">
        <f>IF(G1077="Mix",'Growth Factors'!$N$7,(IF(G1077="Oil",'Growth Factors'!$E$7,'Growth Factors'!$K$7)))</f>
        <v>0.12321919048916015</v>
      </c>
      <c r="I1077" s="23">
        <f>IF(G1077="Mix",'Growth Factors'!$O$7,(IF(G1077="Oil",'Growth Factors'!$F$7,'Growth Factors'!$L$7)))</f>
        <v>0.28844315001838977</v>
      </c>
      <c r="J1077" s="23">
        <f>IF(G1077="Mix",'Growth Factors'!$P$7,(IF(G1077="Oil",'Growth Factors'!$G$7,'Growth Factors'!$M$7)))</f>
        <v>-5.5772089494429255E-4</v>
      </c>
      <c r="K1077" s="23">
        <f>IF(G1077="Mix",'Growth Factors'!$N$12,(IF(G1077="Oil",'Growth Factors'!$E$12,'Growth Factors'!$K$12)))</f>
        <v>0.15067268446583987</v>
      </c>
      <c r="L1077" s="23">
        <f>IF(G1077="Mix",'Growth Factors'!$O$12,(IF(G1077="Oil",'Growth Factors'!$F$12,'Growth Factors'!$L$12)))</f>
        <v>0.41821082914081459</v>
      </c>
      <c r="M1077" s="23">
        <f>IF(G1077="Mix",'Growth Factors'!$P$12,(IF(G1077="Oil",'Growth Factors'!$G$12,'Growth Factors'!$M$12)))</f>
        <v>6.2059761281023675E-3</v>
      </c>
      <c r="N1077" s="24" t="str">
        <f>VLOOKUP(A1077,'Part 50 Counties'!$A$2:$B$34,2)</f>
        <v>Yes</v>
      </c>
      <c r="O1077" s="25">
        <f>(IF(N1077="No",0,(IF(D1077="CO2",0,(VLOOKUP(F1077,'Rule Reductions'!$C$2:$E$75,2,FALSE))))))</f>
        <v>0</v>
      </c>
      <c r="P1077" s="25">
        <f>(IF(N1077="No",0,(IF(D1077="CO2",0,(VLOOKUP(F1077,'Rule Reductions'!$C$2:$E$75,3,FALSE))))))</f>
        <v>0</v>
      </c>
      <c r="Q1077" s="22">
        <f t="shared" si="96"/>
        <v>188.29641837926039</v>
      </c>
      <c r="R1077" s="22">
        <f t="shared" si="97"/>
        <v>215.99455608312653</v>
      </c>
      <c r="S1077" s="22">
        <f t="shared" si="98"/>
        <v>167.54646210267299</v>
      </c>
      <c r="T1077" s="22">
        <f t="shared" si="99"/>
        <v>192.89872096772856</v>
      </c>
      <c r="U1077" s="22">
        <f t="shared" si="100"/>
        <v>237.74880441421178</v>
      </c>
      <c r="V1077" s="22">
        <f t="shared" si="101"/>
        <v>168.68032799031644</v>
      </c>
    </row>
    <row r="1078" spans="1:22" x14ac:dyDescent="0.25">
      <c r="A1078" s="1" t="s">
        <v>42</v>
      </c>
      <c r="B1078" s="1" t="s">
        <v>45</v>
      </c>
      <c r="C1078" s="1" t="s">
        <v>31</v>
      </c>
      <c r="D1078" s="1" t="s">
        <v>23</v>
      </c>
      <c r="E1078" s="2">
        <v>1355.8925111598001</v>
      </c>
      <c r="F1078" s="1" t="s">
        <v>31</v>
      </c>
      <c r="G1078" s="1" t="s">
        <v>100</v>
      </c>
      <c r="H1078" s="13">
        <f>IF(G1078="Mix",'Growth Factors'!$N$7,(IF(G1078="Oil",'Growth Factors'!$E$7,'Growth Factors'!$K$7)))</f>
        <v>0.12321919048916015</v>
      </c>
      <c r="I1078" s="23">
        <f>IF(G1078="Mix",'Growth Factors'!$O$7,(IF(G1078="Oil",'Growth Factors'!$F$7,'Growth Factors'!$L$7)))</f>
        <v>0.28844315001838977</v>
      </c>
      <c r="J1078" s="23">
        <f>IF(G1078="Mix",'Growth Factors'!$P$7,(IF(G1078="Oil",'Growth Factors'!$G$7,'Growth Factors'!$M$7)))</f>
        <v>-5.5772089494429255E-4</v>
      </c>
      <c r="K1078" s="23">
        <f>IF(G1078="Mix",'Growth Factors'!$N$12,(IF(G1078="Oil",'Growth Factors'!$E$12,'Growth Factors'!$K$12)))</f>
        <v>0.15067268446583987</v>
      </c>
      <c r="L1078" s="23">
        <f>IF(G1078="Mix",'Growth Factors'!$O$12,(IF(G1078="Oil",'Growth Factors'!$F$12,'Growth Factors'!$L$12)))</f>
        <v>0.41821082914081459</v>
      </c>
      <c r="M1078" s="23">
        <f>IF(G1078="Mix",'Growth Factors'!$P$12,(IF(G1078="Oil",'Growth Factors'!$G$12,'Growth Factors'!$M$12)))</f>
        <v>6.2059761281023675E-3</v>
      </c>
      <c r="N1078" s="24" t="str">
        <f>VLOOKUP(A1078,'Part 50 Counties'!$A$2:$B$34,2)</f>
        <v>Yes</v>
      </c>
      <c r="O1078" s="25">
        <f>(IF(N1078="No",0,(IF(D1078="CO2",0,(VLOOKUP(F1078,'Rule Reductions'!$C$2:$E$75,2,FALSE))))))</f>
        <v>0.105</v>
      </c>
      <c r="P1078" s="25">
        <f>(IF(N1078="No",0,(IF(D1078="CO2",0,(VLOOKUP(F1078,'Rule Reductions'!$C$2:$E$75,3,FALSE))))))</f>
        <v>0.35</v>
      </c>
      <c r="Q1078" s="22">
        <f t="shared" si="96"/>
        <v>1363.0532174538266</v>
      </c>
      <c r="R1078" s="22">
        <f t="shared" si="97"/>
        <v>1563.5564242577443</v>
      </c>
      <c r="S1078" s="22">
        <f t="shared" si="98"/>
        <v>1212.8469899096499</v>
      </c>
      <c r="T1078" s="22">
        <f t="shared" si="99"/>
        <v>1014.1225091811945</v>
      </c>
      <c r="U1078" s="22">
        <f t="shared" si="100"/>
        <v>1249.9119376105448</v>
      </c>
      <c r="V1078" s="22">
        <f t="shared" si="101"/>
        <v>886.79964601561483</v>
      </c>
    </row>
    <row r="1079" spans="1:22" x14ac:dyDescent="0.25">
      <c r="A1079" s="1" t="s">
        <v>42</v>
      </c>
      <c r="B1079" s="1" t="s">
        <v>45</v>
      </c>
      <c r="C1079" s="1" t="s">
        <v>31</v>
      </c>
      <c r="D1079" s="1" t="s">
        <v>24</v>
      </c>
      <c r="E1079" s="2">
        <v>2074.0286793795699</v>
      </c>
      <c r="F1079" s="1" t="s">
        <v>31</v>
      </c>
      <c r="G1079" s="1" t="s">
        <v>100</v>
      </c>
      <c r="H1079" s="13">
        <f>IF(G1079="Mix",'Growth Factors'!$N$7,(IF(G1079="Oil",'Growth Factors'!$E$7,'Growth Factors'!$K$7)))</f>
        <v>0.12321919048916015</v>
      </c>
      <c r="I1079" s="23">
        <f>IF(G1079="Mix",'Growth Factors'!$O$7,(IF(G1079="Oil",'Growth Factors'!$F$7,'Growth Factors'!$L$7)))</f>
        <v>0.28844315001838977</v>
      </c>
      <c r="J1079" s="23">
        <f>IF(G1079="Mix",'Growth Factors'!$P$7,(IF(G1079="Oil",'Growth Factors'!$G$7,'Growth Factors'!$M$7)))</f>
        <v>-5.5772089494429255E-4</v>
      </c>
      <c r="K1079" s="23">
        <f>IF(G1079="Mix",'Growth Factors'!$N$12,(IF(G1079="Oil",'Growth Factors'!$E$12,'Growth Factors'!$K$12)))</f>
        <v>0.15067268446583987</v>
      </c>
      <c r="L1079" s="23">
        <f>IF(G1079="Mix",'Growth Factors'!$O$12,(IF(G1079="Oil",'Growth Factors'!$F$12,'Growth Factors'!$L$12)))</f>
        <v>0.41821082914081459</v>
      </c>
      <c r="M1079" s="23">
        <f>IF(G1079="Mix",'Growth Factors'!$P$12,(IF(G1079="Oil",'Growth Factors'!$G$12,'Growth Factors'!$M$12)))</f>
        <v>6.2059761281023675E-3</v>
      </c>
      <c r="N1079" s="24" t="str">
        <f>VLOOKUP(A1079,'Part 50 Counties'!$A$2:$B$34,2)</f>
        <v>Yes</v>
      </c>
      <c r="O1079" s="25">
        <f>(IF(N1079="No",0,(IF(D1079="CO2",0,(VLOOKUP(F1079,'Rule Reductions'!$C$2:$E$75,2,FALSE))))))</f>
        <v>0</v>
      </c>
      <c r="P1079" s="25">
        <f>(IF(N1079="No",0,(IF(D1079="CO2",0,(VLOOKUP(F1079,'Rule Reductions'!$C$2:$E$75,3,FALSE))))))</f>
        <v>0</v>
      </c>
      <c r="Q1079" s="22">
        <f t="shared" si="96"/>
        <v>2329.5888143040224</v>
      </c>
      <c r="R1079" s="22">
        <f t="shared" si="97"/>
        <v>2672.2680448882938</v>
      </c>
      <c r="S1079" s="22">
        <f t="shared" si="98"/>
        <v>2072.8719502483659</v>
      </c>
      <c r="T1079" s="22">
        <f t="shared" si="99"/>
        <v>2386.5281481608304</v>
      </c>
      <c r="U1079" s="22">
        <f t="shared" si="100"/>
        <v>2941.4099330447289</v>
      </c>
      <c r="V1079" s="22">
        <f t="shared" si="101"/>
        <v>2086.9000518527992</v>
      </c>
    </row>
    <row r="1080" spans="1:22" x14ac:dyDescent="0.25">
      <c r="A1080" s="1" t="s">
        <v>43</v>
      </c>
      <c r="B1080" s="1" t="s">
        <v>45</v>
      </c>
      <c r="C1080" s="1" t="s">
        <v>31</v>
      </c>
      <c r="D1080" s="1" t="s">
        <v>23</v>
      </c>
      <c r="E1080" s="6">
        <v>4.7139373509524596</v>
      </c>
      <c r="F1080" s="1" t="s">
        <v>31</v>
      </c>
      <c r="G1080" s="1" t="s">
        <v>100</v>
      </c>
      <c r="H1080" s="13">
        <f>IF(G1080="Mix",'Growth Factors'!$N$7,(IF(G1080="Oil",'Growth Factors'!$E$7,'Growth Factors'!$K$7)))</f>
        <v>0.12321919048916015</v>
      </c>
      <c r="I1080" s="23">
        <f>IF(G1080="Mix",'Growth Factors'!$O$7,(IF(G1080="Oil",'Growth Factors'!$F$7,'Growth Factors'!$L$7)))</f>
        <v>0.28844315001838977</v>
      </c>
      <c r="J1080" s="23">
        <f>IF(G1080="Mix",'Growth Factors'!$P$7,(IF(G1080="Oil",'Growth Factors'!$G$7,'Growth Factors'!$M$7)))</f>
        <v>-5.5772089494429255E-4</v>
      </c>
      <c r="K1080" s="23">
        <f>IF(G1080="Mix",'Growth Factors'!$N$12,(IF(G1080="Oil",'Growth Factors'!$E$12,'Growth Factors'!$K$12)))</f>
        <v>0.15067268446583987</v>
      </c>
      <c r="L1080" s="23">
        <f>IF(G1080="Mix",'Growth Factors'!$O$12,(IF(G1080="Oil",'Growth Factors'!$F$12,'Growth Factors'!$L$12)))</f>
        <v>0.41821082914081459</v>
      </c>
      <c r="M1080" s="23">
        <f>IF(G1080="Mix",'Growth Factors'!$P$12,(IF(G1080="Oil",'Growth Factors'!$G$12,'Growth Factors'!$M$12)))</f>
        <v>6.2059761281023675E-3</v>
      </c>
      <c r="N1080" s="24" t="str">
        <f>VLOOKUP(A1080,'Part 50 Counties'!$A$2:$B$34,2)</f>
        <v>No</v>
      </c>
      <c r="O1080" s="25">
        <f>(IF(N1080="No",0,(IF(D1080="CO2",0,(VLOOKUP(F1080,'Rule Reductions'!$C$2:$E$75,2,FALSE))))))</f>
        <v>0</v>
      </c>
      <c r="P1080" s="25">
        <f>(IF(N1080="No",0,(IF(D1080="CO2",0,(VLOOKUP(F1080,'Rule Reductions'!$C$2:$E$75,3,FALSE))))))</f>
        <v>0</v>
      </c>
      <c r="Q1080" s="22">
        <f t="shared" si="96"/>
        <v>5.2947848953534375</v>
      </c>
      <c r="R1080" s="22">
        <f t="shared" si="97"/>
        <v>6.0736402894505304</v>
      </c>
      <c r="S1080" s="22">
        <f t="shared" si="98"/>
        <v>4.711308289594375</v>
      </c>
      <c r="T1080" s="22">
        <f t="shared" si="99"/>
        <v>5.4241989460242568</v>
      </c>
      <c r="U1080" s="22">
        <f t="shared" si="100"/>
        <v>6.6853569990121429</v>
      </c>
      <c r="V1080" s="22">
        <f t="shared" si="101"/>
        <v>4.7431919336218407</v>
      </c>
    </row>
    <row r="1081" spans="1:22" x14ac:dyDescent="0.25">
      <c r="A1081" s="1" t="s">
        <v>43</v>
      </c>
      <c r="B1081" s="1" t="s">
        <v>45</v>
      </c>
      <c r="C1081" s="1" t="s">
        <v>31</v>
      </c>
      <c r="D1081" s="1" t="s">
        <v>24</v>
      </c>
      <c r="E1081" s="2">
        <v>407.70132628354702</v>
      </c>
      <c r="F1081" s="1" t="s">
        <v>31</v>
      </c>
      <c r="G1081" s="1" t="s">
        <v>100</v>
      </c>
      <c r="H1081" s="13">
        <f>IF(G1081="Mix",'Growth Factors'!$N$7,(IF(G1081="Oil",'Growth Factors'!$E$7,'Growth Factors'!$K$7)))</f>
        <v>0.12321919048916015</v>
      </c>
      <c r="I1081" s="23">
        <f>IF(G1081="Mix",'Growth Factors'!$O$7,(IF(G1081="Oil",'Growth Factors'!$F$7,'Growth Factors'!$L$7)))</f>
        <v>0.28844315001838977</v>
      </c>
      <c r="J1081" s="23">
        <f>IF(G1081="Mix",'Growth Factors'!$P$7,(IF(G1081="Oil",'Growth Factors'!$G$7,'Growth Factors'!$M$7)))</f>
        <v>-5.5772089494429255E-4</v>
      </c>
      <c r="K1081" s="23">
        <f>IF(G1081="Mix",'Growth Factors'!$N$12,(IF(G1081="Oil",'Growth Factors'!$E$12,'Growth Factors'!$K$12)))</f>
        <v>0.15067268446583987</v>
      </c>
      <c r="L1081" s="23">
        <f>IF(G1081="Mix",'Growth Factors'!$O$12,(IF(G1081="Oil",'Growth Factors'!$F$12,'Growth Factors'!$L$12)))</f>
        <v>0.41821082914081459</v>
      </c>
      <c r="M1081" s="23">
        <f>IF(G1081="Mix",'Growth Factors'!$P$12,(IF(G1081="Oil",'Growth Factors'!$G$12,'Growth Factors'!$M$12)))</f>
        <v>6.2059761281023675E-3</v>
      </c>
      <c r="N1081" s="24" t="str">
        <f>VLOOKUP(A1081,'Part 50 Counties'!$A$2:$B$34,2)</f>
        <v>No</v>
      </c>
      <c r="O1081" s="25">
        <f>(IF(N1081="No",0,(IF(D1081="CO2",0,(VLOOKUP(F1081,'Rule Reductions'!$C$2:$E$75,2,FALSE))))))</f>
        <v>0</v>
      </c>
      <c r="P1081" s="25">
        <f>(IF(N1081="No",0,(IF(D1081="CO2",0,(VLOOKUP(F1081,'Rule Reductions'!$C$2:$E$75,3,FALSE))))))</f>
        <v>0</v>
      </c>
      <c r="Q1081" s="22">
        <f t="shared" si="96"/>
        <v>457.93795366956266</v>
      </c>
      <c r="R1081" s="22">
        <f t="shared" si="97"/>
        <v>525.29998110344866</v>
      </c>
      <c r="S1081" s="22">
        <f t="shared" si="98"/>
        <v>407.47394273498219</v>
      </c>
      <c r="T1081" s="22">
        <f t="shared" si="99"/>
        <v>469.13077957497234</v>
      </c>
      <c r="U1081" s="22">
        <f t="shared" si="100"/>
        <v>578.20643599039897</v>
      </c>
      <c r="V1081" s="22">
        <f t="shared" si="101"/>
        <v>410.23151098185838</v>
      </c>
    </row>
    <row r="1082" spans="1:22" x14ac:dyDescent="0.25">
      <c r="A1082" s="1" t="s">
        <v>22</v>
      </c>
      <c r="B1082" s="1" t="s">
        <v>16</v>
      </c>
      <c r="C1082" s="1" t="s">
        <v>31</v>
      </c>
      <c r="D1082" s="1" t="s">
        <v>23</v>
      </c>
      <c r="E1082" s="2">
        <v>1361.13429271933</v>
      </c>
      <c r="F1082" s="1" t="s">
        <v>31</v>
      </c>
      <c r="G1082" s="1" t="s">
        <v>100</v>
      </c>
      <c r="H1082" s="13">
        <f>IF(G1082="Mix",'Growth Factors'!$N$7,(IF(G1082="Oil",'Growth Factors'!$E$7,'Growth Factors'!$K$7)))</f>
        <v>0.12321919048916015</v>
      </c>
      <c r="I1082" s="23">
        <f>IF(G1082="Mix",'Growth Factors'!$O$7,(IF(G1082="Oil",'Growth Factors'!$F$7,'Growth Factors'!$L$7)))</f>
        <v>0.28844315001838977</v>
      </c>
      <c r="J1082" s="23">
        <f>IF(G1082="Mix",'Growth Factors'!$P$7,(IF(G1082="Oil",'Growth Factors'!$G$7,'Growth Factors'!$M$7)))</f>
        <v>-5.5772089494429255E-4</v>
      </c>
      <c r="K1082" s="23">
        <f>IF(G1082="Mix",'Growth Factors'!$N$12,(IF(G1082="Oil",'Growth Factors'!$E$12,'Growth Factors'!$K$12)))</f>
        <v>0.15067268446583987</v>
      </c>
      <c r="L1082" s="23">
        <f>IF(G1082="Mix",'Growth Factors'!$O$12,(IF(G1082="Oil",'Growth Factors'!$F$12,'Growth Factors'!$L$12)))</f>
        <v>0.41821082914081459</v>
      </c>
      <c r="M1082" s="23">
        <f>IF(G1082="Mix",'Growth Factors'!$P$12,(IF(G1082="Oil",'Growth Factors'!$G$12,'Growth Factors'!$M$12)))</f>
        <v>6.2059761281023675E-3</v>
      </c>
      <c r="N1082" s="24" t="str">
        <f>VLOOKUP(A1082,'Part 50 Counties'!$A$2:$B$34,2)</f>
        <v>Yes</v>
      </c>
      <c r="O1082" s="25">
        <f>(IF(N1082="No",0,(IF(D1082="CO2",0,(VLOOKUP(F1082,'Rule Reductions'!$C$2:$E$75,2,FALSE))))))</f>
        <v>0.105</v>
      </c>
      <c r="P1082" s="25">
        <f>(IF(N1082="No",0,(IF(D1082="CO2",0,(VLOOKUP(F1082,'Rule Reductions'!$C$2:$E$75,3,FALSE))))))</f>
        <v>0.35</v>
      </c>
      <c r="Q1082" s="22">
        <f t="shared" si="96"/>
        <v>1368.3226817816412</v>
      </c>
      <c r="R1082" s="22">
        <f t="shared" si="97"/>
        <v>1569.6010193598649</v>
      </c>
      <c r="S1082" s="22">
        <f t="shared" si="98"/>
        <v>1217.5357679166925</v>
      </c>
      <c r="T1082" s="22">
        <f t="shared" si="99"/>
        <v>1018.0430328392116</v>
      </c>
      <c r="U1082" s="22">
        <f t="shared" si="100"/>
        <v>1254.7440060021604</v>
      </c>
      <c r="V1082" s="22">
        <f t="shared" si="101"/>
        <v>890.2279487706071</v>
      </c>
    </row>
    <row r="1083" spans="1:22" x14ac:dyDescent="0.25">
      <c r="A1083" s="1" t="s">
        <v>22</v>
      </c>
      <c r="B1083" s="1" t="s">
        <v>16</v>
      </c>
      <c r="C1083" s="1" t="s">
        <v>31</v>
      </c>
      <c r="D1083" s="1" t="s">
        <v>24</v>
      </c>
      <c r="E1083" s="2">
        <v>758.54336170078795</v>
      </c>
      <c r="F1083" s="1" t="s">
        <v>31</v>
      </c>
      <c r="G1083" s="1" t="s">
        <v>100</v>
      </c>
      <c r="H1083" s="13">
        <f>IF(G1083="Mix",'Growth Factors'!$N$7,(IF(G1083="Oil",'Growth Factors'!$E$7,'Growth Factors'!$K$7)))</f>
        <v>0.12321919048916015</v>
      </c>
      <c r="I1083" s="23">
        <f>IF(G1083="Mix",'Growth Factors'!$O$7,(IF(G1083="Oil",'Growth Factors'!$F$7,'Growth Factors'!$L$7)))</f>
        <v>0.28844315001838977</v>
      </c>
      <c r="J1083" s="23">
        <f>IF(G1083="Mix",'Growth Factors'!$P$7,(IF(G1083="Oil",'Growth Factors'!$G$7,'Growth Factors'!$M$7)))</f>
        <v>-5.5772089494429255E-4</v>
      </c>
      <c r="K1083" s="23">
        <f>IF(G1083="Mix",'Growth Factors'!$N$12,(IF(G1083="Oil",'Growth Factors'!$E$12,'Growth Factors'!$K$12)))</f>
        <v>0.15067268446583987</v>
      </c>
      <c r="L1083" s="23">
        <f>IF(G1083="Mix",'Growth Factors'!$O$12,(IF(G1083="Oil",'Growth Factors'!$F$12,'Growth Factors'!$L$12)))</f>
        <v>0.41821082914081459</v>
      </c>
      <c r="M1083" s="23">
        <f>IF(G1083="Mix",'Growth Factors'!$P$12,(IF(G1083="Oil",'Growth Factors'!$G$12,'Growth Factors'!$M$12)))</f>
        <v>6.2059761281023675E-3</v>
      </c>
      <c r="N1083" s="24" t="str">
        <f>VLOOKUP(A1083,'Part 50 Counties'!$A$2:$B$34,2)</f>
        <v>Yes</v>
      </c>
      <c r="O1083" s="25">
        <f>(IF(N1083="No",0,(IF(D1083="CO2",0,(VLOOKUP(F1083,'Rule Reductions'!$C$2:$E$75,2,FALSE))))))</f>
        <v>0</v>
      </c>
      <c r="P1083" s="25">
        <f>(IF(N1083="No",0,(IF(D1083="CO2",0,(VLOOKUP(F1083,'Rule Reductions'!$C$2:$E$75,3,FALSE))))))</f>
        <v>0</v>
      </c>
      <c r="Q1083" s="22">
        <f t="shared" si="96"/>
        <v>852.01046068048527</v>
      </c>
      <c r="R1083" s="22">
        <f t="shared" si="97"/>
        <v>977.339998375302</v>
      </c>
      <c r="S1083" s="22">
        <f t="shared" si="98"/>
        <v>758.12030621824613</v>
      </c>
      <c r="T1083" s="22">
        <f t="shared" si="99"/>
        <v>872.83512629198822</v>
      </c>
      <c r="U1083" s="22">
        <f t="shared" si="100"/>
        <v>1075.7744099369354</v>
      </c>
      <c r="V1083" s="22">
        <f t="shared" si="101"/>
        <v>763.2508636956336</v>
      </c>
    </row>
    <row r="1084" spans="1:22" x14ac:dyDescent="0.25">
      <c r="A1084" s="1" t="s">
        <v>22</v>
      </c>
      <c r="B1084" s="1" t="s">
        <v>45</v>
      </c>
      <c r="C1084" s="1" t="s">
        <v>31</v>
      </c>
      <c r="D1084" s="1" t="s">
        <v>23</v>
      </c>
      <c r="E1084" s="2">
        <v>1714.74821524085</v>
      </c>
      <c r="F1084" s="1" t="s">
        <v>31</v>
      </c>
      <c r="G1084" s="1" t="s">
        <v>100</v>
      </c>
      <c r="H1084" s="13">
        <f>IF(G1084="Mix",'Growth Factors'!$N$7,(IF(G1084="Oil",'Growth Factors'!$E$7,'Growth Factors'!$K$7)))</f>
        <v>0.12321919048916015</v>
      </c>
      <c r="I1084" s="23">
        <f>IF(G1084="Mix",'Growth Factors'!$O$7,(IF(G1084="Oil",'Growth Factors'!$F$7,'Growth Factors'!$L$7)))</f>
        <v>0.28844315001838977</v>
      </c>
      <c r="J1084" s="23">
        <f>IF(G1084="Mix",'Growth Factors'!$P$7,(IF(G1084="Oil",'Growth Factors'!$G$7,'Growth Factors'!$M$7)))</f>
        <v>-5.5772089494429255E-4</v>
      </c>
      <c r="K1084" s="23">
        <f>IF(G1084="Mix",'Growth Factors'!$N$12,(IF(G1084="Oil",'Growth Factors'!$E$12,'Growth Factors'!$K$12)))</f>
        <v>0.15067268446583987</v>
      </c>
      <c r="L1084" s="23">
        <f>IF(G1084="Mix",'Growth Factors'!$O$12,(IF(G1084="Oil",'Growth Factors'!$F$12,'Growth Factors'!$L$12)))</f>
        <v>0.41821082914081459</v>
      </c>
      <c r="M1084" s="23">
        <f>IF(G1084="Mix",'Growth Factors'!$P$12,(IF(G1084="Oil",'Growth Factors'!$G$12,'Growth Factors'!$M$12)))</f>
        <v>6.2059761281023675E-3</v>
      </c>
      <c r="N1084" s="24" t="str">
        <f>VLOOKUP(A1084,'Part 50 Counties'!$A$2:$B$34,2)</f>
        <v>Yes</v>
      </c>
      <c r="O1084" s="25">
        <f>(IF(N1084="No",0,(IF(D1084="CO2",0,(VLOOKUP(F1084,'Rule Reductions'!$C$2:$E$75,2,FALSE))))))</f>
        <v>0.105</v>
      </c>
      <c r="P1084" s="25">
        <f>(IF(N1084="No",0,(IF(D1084="CO2",0,(VLOOKUP(F1084,'Rule Reductions'!$C$2:$E$75,3,FALSE))))))</f>
        <v>0.35</v>
      </c>
      <c r="Q1084" s="22">
        <f t="shared" si="96"/>
        <v>1723.8041014829259</v>
      </c>
      <c r="R1084" s="22">
        <f t="shared" si="97"/>
        <v>1977.3732547803327</v>
      </c>
      <c r="S1084" s="22">
        <f t="shared" si="98"/>
        <v>1533.8437185768194</v>
      </c>
      <c r="T1084" s="22">
        <f t="shared" si="99"/>
        <v>1282.524055809228</v>
      </c>
      <c r="U1084" s="22">
        <f t="shared" si="100"/>
        <v>1580.7184172678978</v>
      </c>
      <c r="V1084" s="22">
        <f t="shared" si="101"/>
        <v>1121.5034361247217</v>
      </c>
    </row>
    <row r="1085" spans="1:22" x14ac:dyDescent="0.25">
      <c r="A1085" s="1" t="s">
        <v>22</v>
      </c>
      <c r="B1085" s="1" t="s">
        <v>45</v>
      </c>
      <c r="C1085" s="1" t="s">
        <v>31</v>
      </c>
      <c r="D1085" s="1" t="s">
        <v>24</v>
      </c>
      <c r="E1085" s="2">
        <v>23947.616226252001</v>
      </c>
      <c r="F1085" s="1" t="s">
        <v>31</v>
      </c>
      <c r="G1085" s="1" t="s">
        <v>100</v>
      </c>
      <c r="H1085" s="13">
        <f>IF(G1085="Mix",'Growth Factors'!$N$7,(IF(G1085="Oil",'Growth Factors'!$E$7,'Growth Factors'!$K$7)))</f>
        <v>0.12321919048916015</v>
      </c>
      <c r="I1085" s="23">
        <f>IF(G1085="Mix",'Growth Factors'!$O$7,(IF(G1085="Oil",'Growth Factors'!$F$7,'Growth Factors'!$L$7)))</f>
        <v>0.28844315001838977</v>
      </c>
      <c r="J1085" s="23">
        <f>IF(G1085="Mix",'Growth Factors'!$P$7,(IF(G1085="Oil",'Growth Factors'!$G$7,'Growth Factors'!$M$7)))</f>
        <v>-5.5772089494429255E-4</v>
      </c>
      <c r="K1085" s="23">
        <f>IF(G1085="Mix",'Growth Factors'!$N$12,(IF(G1085="Oil",'Growth Factors'!$E$12,'Growth Factors'!$K$12)))</f>
        <v>0.15067268446583987</v>
      </c>
      <c r="L1085" s="23">
        <f>IF(G1085="Mix",'Growth Factors'!$O$12,(IF(G1085="Oil",'Growth Factors'!$F$12,'Growth Factors'!$L$12)))</f>
        <v>0.41821082914081459</v>
      </c>
      <c r="M1085" s="23">
        <f>IF(G1085="Mix",'Growth Factors'!$P$12,(IF(G1085="Oil",'Growth Factors'!$G$12,'Growth Factors'!$M$12)))</f>
        <v>6.2059761281023675E-3</v>
      </c>
      <c r="N1085" s="24" t="str">
        <f>VLOOKUP(A1085,'Part 50 Counties'!$A$2:$B$34,2)</f>
        <v>Yes</v>
      </c>
      <c r="O1085" s="25">
        <f>(IF(N1085="No",0,(IF(D1085="CO2",0,(VLOOKUP(F1085,'Rule Reductions'!$C$2:$E$75,2,FALSE))))))</f>
        <v>0</v>
      </c>
      <c r="P1085" s="25">
        <f>(IF(N1085="No",0,(IF(D1085="CO2",0,(VLOOKUP(F1085,'Rule Reductions'!$C$2:$E$75,3,FALSE))))))</f>
        <v>0</v>
      </c>
      <c r="Q1085" s="22">
        <f t="shared" si="96"/>
        <v>26898.422111795851</v>
      </c>
      <c r="R1085" s="22">
        <f t="shared" si="97"/>
        <v>30855.142085983633</v>
      </c>
      <c r="S1085" s="22">
        <f t="shared" si="98"/>
        <v>23934.260140298513</v>
      </c>
      <c r="T1085" s="22">
        <f t="shared" si="99"/>
        <v>27555.867849619099</v>
      </c>
      <c r="U1085" s="22">
        <f t="shared" si="100"/>
        <v>33962.768664178875</v>
      </c>
      <c r="V1085" s="22">
        <f t="shared" si="101"/>
        <v>24096.234560877077</v>
      </c>
    </row>
    <row r="1086" spans="1:22" x14ac:dyDescent="0.25">
      <c r="A1086" s="1" t="s">
        <v>44</v>
      </c>
      <c r="B1086" s="1" t="s">
        <v>16</v>
      </c>
      <c r="C1086" s="1" t="s">
        <v>31</v>
      </c>
      <c r="D1086" s="1" t="s">
        <v>23</v>
      </c>
      <c r="E1086" s="2">
        <v>15.954716981132099</v>
      </c>
      <c r="F1086" s="1" t="s">
        <v>31</v>
      </c>
      <c r="G1086" s="1" t="s">
        <v>100</v>
      </c>
      <c r="H1086" s="13">
        <f>IF(G1086="Mix",'Growth Factors'!$N$7,(IF(G1086="Oil",'Growth Factors'!$E$7,'Growth Factors'!$K$7)))</f>
        <v>0.12321919048916015</v>
      </c>
      <c r="I1086" s="23">
        <f>IF(G1086="Mix",'Growth Factors'!$O$7,(IF(G1086="Oil",'Growth Factors'!$F$7,'Growth Factors'!$L$7)))</f>
        <v>0.28844315001838977</v>
      </c>
      <c r="J1086" s="23">
        <f>IF(G1086="Mix",'Growth Factors'!$P$7,(IF(G1086="Oil",'Growth Factors'!$G$7,'Growth Factors'!$M$7)))</f>
        <v>-5.5772089494429255E-4</v>
      </c>
      <c r="K1086" s="23">
        <f>IF(G1086="Mix",'Growth Factors'!$N$12,(IF(G1086="Oil",'Growth Factors'!$E$12,'Growth Factors'!$K$12)))</f>
        <v>0.15067268446583987</v>
      </c>
      <c r="L1086" s="23">
        <f>IF(G1086="Mix",'Growth Factors'!$O$12,(IF(G1086="Oil",'Growth Factors'!$F$12,'Growth Factors'!$L$12)))</f>
        <v>0.41821082914081459</v>
      </c>
      <c r="M1086" s="23">
        <f>IF(G1086="Mix",'Growth Factors'!$P$12,(IF(G1086="Oil",'Growth Factors'!$G$12,'Growth Factors'!$M$12)))</f>
        <v>6.2059761281023675E-3</v>
      </c>
      <c r="N1086" s="24" t="str">
        <f>VLOOKUP(A1086,'Part 50 Counties'!$A$2:$B$34,2)</f>
        <v>Yes</v>
      </c>
      <c r="O1086" s="25">
        <f>(IF(N1086="No",0,(IF(D1086="CO2",0,(VLOOKUP(F1086,'Rule Reductions'!$C$2:$E$75,2,FALSE))))))</f>
        <v>0.105</v>
      </c>
      <c r="P1086" s="25">
        <f>(IF(N1086="No",0,(IF(D1086="CO2",0,(VLOOKUP(F1086,'Rule Reductions'!$C$2:$E$75,3,FALSE))))))</f>
        <v>0.35</v>
      </c>
      <c r="Q1086" s="22">
        <f t="shared" si="96"/>
        <v>16.038976641367615</v>
      </c>
      <c r="R1086" s="22">
        <f t="shared" si="97"/>
        <v>18.398287495315451</v>
      </c>
      <c r="S1086" s="22">
        <f t="shared" si="98"/>
        <v>14.271507738378427</v>
      </c>
      <c r="T1086" s="22">
        <f t="shared" si="99"/>
        <v>11.933127062071796</v>
      </c>
      <c r="U1086" s="22">
        <f t="shared" si="100"/>
        <v>14.707649059036955</v>
      </c>
      <c r="V1086" s="22">
        <f t="shared" si="101"/>
        <v>10.434925523000963</v>
      </c>
    </row>
    <row r="1087" spans="1:22" x14ac:dyDescent="0.25">
      <c r="A1087" s="1" t="s">
        <v>44</v>
      </c>
      <c r="B1087" s="1" t="s">
        <v>16</v>
      </c>
      <c r="C1087" s="1" t="s">
        <v>31</v>
      </c>
      <c r="D1087" s="1" t="s">
        <v>24</v>
      </c>
      <c r="E1087" s="6">
        <v>8.4198483646463007</v>
      </c>
      <c r="F1087" s="1" t="s">
        <v>31</v>
      </c>
      <c r="G1087" s="1" t="s">
        <v>100</v>
      </c>
      <c r="H1087" s="13">
        <f>IF(G1087="Mix",'Growth Factors'!$N$7,(IF(G1087="Oil",'Growth Factors'!$E$7,'Growth Factors'!$K$7)))</f>
        <v>0.12321919048916015</v>
      </c>
      <c r="I1087" s="23">
        <f>IF(G1087="Mix",'Growth Factors'!$O$7,(IF(G1087="Oil",'Growth Factors'!$F$7,'Growth Factors'!$L$7)))</f>
        <v>0.28844315001838977</v>
      </c>
      <c r="J1087" s="23">
        <f>IF(G1087="Mix",'Growth Factors'!$P$7,(IF(G1087="Oil",'Growth Factors'!$G$7,'Growth Factors'!$M$7)))</f>
        <v>-5.5772089494429255E-4</v>
      </c>
      <c r="K1087" s="23">
        <f>IF(G1087="Mix",'Growth Factors'!$N$12,(IF(G1087="Oil",'Growth Factors'!$E$12,'Growth Factors'!$K$12)))</f>
        <v>0.15067268446583987</v>
      </c>
      <c r="L1087" s="23">
        <f>IF(G1087="Mix",'Growth Factors'!$O$12,(IF(G1087="Oil",'Growth Factors'!$F$12,'Growth Factors'!$L$12)))</f>
        <v>0.41821082914081459</v>
      </c>
      <c r="M1087" s="23">
        <f>IF(G1087="Mix",'Growth Factors'!$P$12,(IF(G1087="Oil",'Growth Factors'!$G$12,'Growth Factors'!$M$12)))</f>
        <v>6.2059761281023675E-3</v>
      </c>
      <c r="N1087" s="24" t="str">
        <f>VLOOKUP(A1087,'Part 50 Counties'!$A$2:$B$34,2)</f>
        <v>Yes</v>
      </c>
      <c r="O1087" s="25">
        <f>(IF(N1087="No",0,(IF(D1087="CO2",0,(VLOOKUP(F1087,'Rule Reductions'!$C$2:$E$75,2,FALSE))))))</f>
        <v>0</v>
      </c>
      <c r="P1087" s="25">
        <f>(IF(N1087="No",0,(IF(D1087="CO2",0,(VLOOKUP(F1087,'Rule Reductions'!$C$2:$E$75,3,FALSE))))))</f>
        <v>0</v>
      </c>
      <c r="Q1087" s="22">
        <f t="shared" si="96"/>
        <v>9.4573352641794965</v>
      </c>
      <c r="R1087" s="22">
        <f t="shared" si="97"/>
        <v>10.848495949622066</v>
      </c>
      <c r="S1087" s="22">
        <f t="shared" si="98"/>
        <v>8.4151524392810746</v>
      </c>
      <c r="T1087" s="22">
        <f t="shared" si="99"/>
        <v>9.6884895205428716</v>
      </c>
      <c r="U1087" s="22">
        <f t="shared" si="100"/>
        <v>11.941120130464963</v>
      </c>
      <c r="V1087" s="22">
        <f t="shared" si="101"/>
        <v>8.4721017425995377</v>
      </c>
    </row>
    <row r="1088" spans="1:22" x14ac:dyDescent="0.25">
      <c r="A1088" s="1" t="s">
        <v>44</v>
      </c>
      <c r="B1088" s="1" t="s">
        <v>45</v>
      </c>
      <c r="C1088" s="1" t="s">
        <v>31</v>
      </c>
      <c r="D1088" s="1" t="s">
        <v>23</v>
      </c>
      <c r="E1088" s="2">
        <v>57.558376361377803</v>
      </c>
      <c r="F1088" s="1" t="s">
        <v>31</v>
      </c>
      <c r="G1088" s="1" t="s">
        <v>100</v>
      </c>
      <c r="H1088" s="13">
        <f>IF(G1088="Mix",'Growth Factors'!$N$7,(IF(G1088="Oil",'Growth Factors'!$E$7,'Growth Factors'!$K$7)))</f>
        <v>0.12321919048916015</v>
      </c>
      <c r="I1088" s="23">
        <f>IF(G1088="Mix",'Growth Factors'!$O$7,(IF(G1088="Oil",'Growth Factors'!$F$7,'Growth Factors'!$L$7)))</f>
        <v>0.28844315001838977</v>
      </c>
      <c r="J1088" s="23">
        <f>IF(G1088="Mix",'Growth Factors'!$P$7,(IF(G1088="Oil",'Growth Factors'!$G$7,'Growth Factors'!$M$7)))</f>
        <v>-5.5772089494429255E-4</v>
      </c>
      <c r="K1088" s="23">
        <f>IF(G1088="Mix",'Growth Factors'!$N$12,(IF(G1088="Oil",'Growth Factors'!$E$12,'Growth Factors'!$K$12)))</f>
        <v>0.15067268446583987</v>
      </c>
      <c r="L1088" s="23">
        <f>IF(G1088="Mix",'Growth Factors'!$O$12,(IF(G1088="Oil",'Growth Factors'!$F$12,'Growth Factors'!$L$12)))</f>
        <v>0.41821082914081459</v>
      </c>
      <c r="M1088" s="23">
        <f>IF(G1088="Mix",'Growth Factors'!$P$12,(IF(G1088="Oil",'Growth Factors'!$G$12,'Growth Factors'!$M$12)))</f>
        <v>6.2059761281023675E-3</v>
      </c>
      <c r="N1088" s="24" t="str">
        <f>VLOOKUP(A1088,'Part 50 Counties'!$A$2:$B$34,2)</f>
        <v>Yes</v>
      </c>
      <c r="O1088" s="25">
        <f>(IF(N1088="No",0,(IF(D1088="CO2",0,(VLOOKUP(F1088,'Rule Reductions'!$C$2:$E$75,2,FALSE))))))</f>
        <v>0.105</v>
      </c>
      <c r="P1088" s="25">
        <f>(IF(N1088="No",0,(IF(D1088="CO2",0,(VLOOKUP(F1088,'Rule Reductions'!$C$2:$E$75,3,FALSE))))))</f>
        <v>0.35</v>
      </c>
      <c r="Q1088" s="22">
        <f t="shared" si="96"/>
        <v>57.862352247734989</v>
      </c>
      <c r="R1088" s="22">
        <f t="shared" si="97"/>
        <v>66.373822695352885</v>
      </c>
      <c r="S1088" s="22">
        <f t="shared" si="98"/>
        <v>51.486015992720787</v>
      </c>
      <c r="T1088" s="22">
        <f t="shared" si="99"/>
        <v>43.050053436807133</v>
      </c>
      <c r="U1088" s="22">
        <f t="shared" si="100"/>
        <v>53.059443231254647</v>
      </c>
      <c r="V1088" s="22">
        <f t="shared" si="101"/>
        <v>37.645128476181753</v>
      </c>
    </row>
    <row r="1089" spans="1:22" x14ac:dyDescent="0.25">
      <c r="A1089" s="1" t="s">
        <v>44</v>
      </c>
      <c r="B1089" s="1" t="s">
        <v>45</v>
      </c>
      <c r="C1089" s="1" t="s">
        <v>31</v>
      </c>
      <c r="D1089" s="1" t="s">
        <v>24</v>
      </c>
      <c r="E1089" s="2">
        <v>11815.1668143896</v>
      </c>
      <c r="F1089" s="1" t="s">
        <v>31</v>
      </c>
      <c r="G1089" s="1" t="s">
        <v>100</v>
      </c>
      <c r="H1089" s="13">
        <f>IF(G1089="Mix",'Growth Factors'!$N$7,(IF(G1089="Oil",'Growth Factors'!$E$7,'Growth Factors'!$K$7)))</f>
        <v>0.12321919048916015</v>
      </c>
      <c r="I1089" s="23">
        <f>IF(G1089="Mix",'Growth Factors'!$O$7,(IF(G1089="Oil",'Growth Factors'!$F$7,'Growth Factors'!$L$7)))</f>
        <v>0.28844315001838977</v>
      </c>
      <c r="J1089" s="23">
        <f>IF(G1089="Mix",'Growth Factors'!$P$7,(IF(G1089="Oil",'Growth Factors'!$G$7,'Growth Factors'!$M$7)))</f>
        <v>-5.5772089494429255E-4</v>
      </c>
      <c r="K1089" s="23">
        <f>IF(G1089="Mix",'Growth Factors'!$N$12,(IF(G1089="Oil",'Growth Factors'!$E$12,'Growth Factors'!$K$12)))</f>
        <v>0.15067268446583987</v>
      </c>
      <c r="L1089" s="23">
        <f>IF(G1089="Mix",'Growth Factors'!$O$12,(IF(G1089="Oil",'Growth Factors'!$F$12,'Growth Factors'!$L$12)))</f>
        <v>0.41821082914081459</v>
      </c>
      <c r="M1089" s="23">
        <f>IF(G1089="Mix",'Growth Factors'!$P$12,(IF(G1089="Oil",'Growth Factors'!$G$12,'Growth Factors'!$M$12)))</f>
        <v>6.2059761281023675E-3</v>
      </c>
      <c r="N1089" s="24" t="str">
        <f>VLOOKUP(A1089,'Part 50 Counties'!$A$2:$B$34,2)</f>
        <v>Yes</v>
      </c>
      <c r="O1089" s="25">
        <f>(IF(N1089="No",0,(IF(D1089="CO2",0,(VLOOKUP(F1089,'Rule Reductions'!$C$2:$E$75,2,FALSE))))))</f>
        <v>0</v>
      </c>
      <c r="P1089" s="25">
        <f>(IF(N1089="No",0,(IF(D1089="CO2",0,(VLOOKUP(F1089,'Rule Reductions'!$C$2:$E$75,3,FALSE))))))</f>
        <v>0</v>
      </c>
      <c r="Q1089" s="22">
        <f t="shared" si="96"/>
        <v>13271.022104753076</v>
      </c>
      <c r="R1089" s="22">
        <f t="shared" si="97"/>
        <v>15223.170748324879</v>
      </c>
      <c r="S1089" s="22">
        <f t="shared" si="98"/>
        <v>11808.577248979962</v>
      </c>
      <c r="T1089" s="22">
        <f t="shared" si="99"/>
        <v>13595.389715725387</v>
      </c>
      <c r="U1089" s="22">
        <f t="shared" si="100"/>
        <v>16756.397524272514</v>
      </c>
      <c r="V1089" s="22">
        <f t="shared" si="101"/>
        <v>11888.491457589249</v>
      </c>
    </row>
    <row r="1090" spans="1:22" x14ac:dyDescent="0.25">
      <c r="A1090" s="1" t="s">
        <v>49</v>
      </c>
      <c r="B1090" s="1" t="s">
        <v>45</v>
      </c>
      <c r="C1090" s="1" t="s">
        <v>31</v>
      </c>
      <c r="D1090" s="1" t="s">
        <v>23</v>
      </c>
      <c r="E1090" s="3">
        <v>0</v>
      </c>
      <c r="F1090" s="1" t="s">
        <v>31</v>
      </c>
      <c r="G1090" s="1" t="s">
        <v>100</v>
      </c>
      <c r="H1090" s="13">
        <f>IF(G1090="Mix",'Growth Factors'!$N$7,(IF(G1090="Oil",'Growth Factors'!$E$7,'Growth Factors'!$K$7)))</f>
        <v>0.12321919048916015</v>
      </c>
      <c r="I1090" s="23">
        <f>IF(G1090="Mix",'Growth Factors'!$O$7,(IF(G1090="Oil",'Growth Factors'!$F$7,'Growth Factors'!$L$7)))</f>
        <v>0.28844315001838977</v>
      </c>
      <c r="J1090" s="23">
        <f>IF(G1090="Mix",'Growth Factors'!$P$7,(IF(G1090="Oil",'Growth Factors'!$G$7,'Growth Factors'!$M$7)))</f>
        <v>-5.5772089494429255E-4</v>
      </c>
      <c r="K1090" s="23">
        <f>IF(G1090="Mix",'Growth Factors'!$N$12,(IF(G1090="Oil",'Growth Factors'!$E$12,'Growth Factors'!$K$12)))</f>
        <v>0.15067268446583987</v>
      </c>
      <c r="L1090" s="23">
        <f>IF(G1090="Mix",'Growth Factors'!$O$12,(IF(G1090="Oil",'Growth Factors'!$F$12,'Growth Factors'!$L$12)))</f>
        <v>0.41821082914081459</v>
      </c>
      <c r="M1090" s="23">
        <f>IF(G1090="Mix",'Growth Factors'!$P$12,(IF(G1090="Oil",'Growth Factors'!$G$12,'Growth Factors'!$M$12)))</f>
        <v>6.2059761281023675E-3</v>
      </c>
      <c r="N1090" s="24" t="str">
        <f>VLOOKUP(A1090,'Part 50 Counties'!$A$2:$B$34,2)</f>
        <v>No</v>
      </c>
      <c r="O1090" s="25">
        <f>(IF(N1090="No",0,(IF(D1090="CO2",0,(VLOOKUP(F1090,'Rule Reductions'!$C$2:$E$75,2,FALSE))))))</f>
        <v>0</v>
      </c>
      <c r="P1090" s="25">
        <f>(IF(N1090="No",0,(IF(D1090="CO2",0,(VLOOKUP(F1090,'Rule Reductions'!$C$2:$E$75,3,FALSE))))))</f>
        <v>0</v>
      </c>
      <c r="Q1090" s="22">
        <f t="shared" si="96"/>
        <v>0</v>
      </c>
      <c r="R1090" s="22">
        <f t="shared" si="97"/>
        <v>0</v>
      </c>
      <c r="S1090" s="22">
        <f t="shared" si="98"/>
        <v>0</v>
      </c>
      <c r="T1090" s="22">
        <f t="shared" si="99"/>
        <v>0</v>
      </c>
      <c r="U1090" s="22">
        <f t="shared" si="100"/>
        <v>0</v>
      </c>
      <c r="V1090" s="22">
        <f t="shared" si="101"/>
        <v>0</v>
      </c>
    </row>
    <row r="1091" spans="1:22" x14ac:dyDescent="0.25">
      <c r="A1091" s="1" t="s">
        <v>49</v>
      </c>
      <c r="B1091" s="1" t="s">
        <v>45</v>
      </c>
      <c r="C1091" s="1" t="s">
        <v>31</v>
      </c>
      <c r="D1091" s="1" t="s">
        <v>24</v>
      </c>
      <c r="E1091" s="3">
        <v>0</v>
      </c>
      <c r="F1091" s="1" t="s">
        <v>31</v>
      </c>
      <c r="G1091" s="1" t="s">
        <v>100</v>
      </c>
      <c r="H1091" s="13">
        <f>IF(G1091="Mix",'Growth Factors'!$N$7,(IF(G1091="Oil",'Growth Factors'!$E$7,'Growth Factors'!$K$7)))</f>
        <v>0.12321919048916015</v>
      </c>
      <c r="I1091" s="23">
        <f>IF(G1091="Mix",'Growth Factors'!$O$7,(IF(G1091="Oil",'Growth Factors'!$F$7,'Growth Factors'!$L$7)))</f>
        <v>0.28844315001838977</v>
      </c>
      <c r="J1091" s="23">
        <f>IF(G1091="Mix",'Growth Factors'!$P$7,(IF(G1091="Oil",'Growth Factors'!$G$7,'Growth Factors'!$M$7)))</f>
        <v>-5.5772089494429255E-4</v>
      </c>
      <c r="K1091" s="23">
        <f>IF(G1091="Mix",'Growth Factors'!$N$12,(IF(G1091="Oil",'Growth Factors'!$E$12,'Growth Factors'!$K$12)))</f>
        <v>0.15067268446583987</v>
      </c>
      <c r="L1091" s="23">
        <f>IF(G1091="Mix",'Growth Factors'!$O$12,(IF(G1091="Oil",'Growth Factors'!$F$12,'Growth Factors'!$L$12)))</f>
        <v>0.41821082914081459</v>
      </c>
      <c r="M1091" s="23">
        <f>IF(G1091="Mix",'Growth Factors'!$P$12,(IF(G1091="Oil",'Growth Factors'!$G$12,'Growth Factors'!$M$12)))</f>
        <v>6.2059761281023675E-3</v>
      </c>
      <c r="N1091" s="24" t="str">
        <f>VLOOKUP(A1091,'Part 50 Counties'!$A$2:$B$34,2)</f>
        <v>No</v>
      </c>
      <c r="O1091" s="25">
        <f>(IF(N1091="No",0,(IF(D1091="CO2",0,(VLOOKUP(F1091,'Rule Reductions'!$C$2:$E$75,2,FALSE))))))</f>
        <v>0</v>
      </c>
      <c r="P1091" s="25">
        <f>(IF(N1091="No",0,(IF(D1091="CO2",0,(VLOOKUP(F1091,'Rule Reductions'!$C$2:$E$75,3,FALSE))))))</f>
        <v>0</v>
      </c>
      <c r="Q1091" s="22">
        <f t="shared" ref="Q1091:Q1154" si="102">+$E1091*(1+H1091)*(1-$O1091)</f>
        <v>0</v>
      </c>
      <c r="R1091" s="22">
        <f t="shared" ref="R1091:R1154" si="103">+$E1091*(1+I1091)*(1-$O1091)</f>
        <v>0</v>
      </c>
      <c r="S1091" s="22">
        <f t="shared" ref="S1091:S1154" si="104">+$E1091*(1+J1091)*(1-$O1091)</f>
        <v>0</v>
      </c>
      <c r="T1091" s="22">
        <f t="shared" ref="T1091:T1154" si="105">+$E1091*(1+K1091)*(1-$P1091)</f>
        <v>0</v>
      </c>
      <c r="U1091" s="22">
        <f t="shared" ref="U1091:U1154" si="106">+$E1091*(1+L1091)*(1-$P1091)</f>
        <v>0</v>
      </c>
      <c r="V1091" s="22">
        <f t="shared" ref="V1091:V1154" si="107">+$E1091*(1+M1091)*(1-$P1091)</f>
        <v>0</v>
      </c>
    </row>
    <row r="1092" spans="1:22" x14ac:dyDescent="0.25">
      <c r="A1092" s="1" t="s">
        <v>39</v>
      </c>
      <c r="B1092" s="1" t="s">
        <v>35</v>
      </c>
      <c r="C1092" s="1" t="s">
        <v>36</v>
      </c>
      <c r="D1092" s="1" t="s">
        <v>23</v>
      </c>
      <c r="E1092" s="6">
        <v>3.64</v>
      </c>
      <c r="F1092" s="1" t="s">
        <v>36</v>
      </c>
      <c r="G1092" s="1" t="s">
        <v>101</v>
      </c>
      <c r="H1092" s="13">
        <f>IF(G1092="Mix",'Growth Factors'!$N$7,(IF(G1092="Oil",'Growth Factors'!$E$7,'Growth Factors'!$K$7)))</f>
        <v>8.9570562775409979E-2</v>
      </c>
      <c r="I1092" s="23">
        <f>IF(G1092="Mix",'Growth Factors'!$O$7,(IF(G1092="Oil",'Growth Factors'!$F$7,'Growth Factors'!$L$7)))</f>
        <v>0.14741463403243865</v>
      </c>
      <c r="J1092" s="23">
        <f>IF(G1092="Mix",'Growth Factors'!$P$7,(IF(G1092="Oil",'Growth Factors'!$G$7,'Growth Factors'!$M$7)))</f>
        <v>-9.7846340250338504E-3</v>
      </c>
      <c r="K1092" s="23">
        <f>IF(G1092="Mix",'Growth Factors'!$N$12,(IF(G1092="Oil",'Growth Factors'!$E$12,'Growth Factors'!$K$12)))</f>
        <v>0.12354040091572198</v>
      </c>
      <c r="L1092" s="23">
        <f>IF(G1092="Mix",'Growth Factors'!$O$12,(IF(G1092="Oil",'Growth Factors'!$F$12,'Growth Factors'!$L$12)))</f>
        <v>0.23183776999580308</v>
      </c>
      <c r="M1092" s="23">
        <f>IF(G1092="Mix",'Growth Factors'!$P$12,(IF(G1092="Oil",'Growth Factors'!$G$12,'Growth Factors'!$M$12)))</f>
        <v>2.7241294693957304E-2</v>
      </c>
      <c r="N1092" s="24" t="str">
        <f>VLOOKUP(A1092,'Part 50 Counties'!$A$2:$B$34,2)</f>
        <v>Yes</v>
      </c>
      <c r="O1092" s="25">
        <f>(IF(N1092="No",0,(IF(D1092="CO2",0,(VLOOKUP(F1092,'Rule Reductions'!$C$2:$E$75,2,FALSE))))))</f>
        <v>0.105</v>
      </c>
      <c r="P1092" s="25">
        <f>(IF(N1092="No",0,(IF(D1092="CO2",0,(VLOOKUP(F1092,'Rule Reductions'!$C$2:$E$75,3,FALSE))))))</f>
        <v>0.35</v>
      </c>
      <c r="Q1092" s="22">
        <f t="shared" si="102"/>
        <v>3.5496029794097308</v>
      </c>
      <c r="R1092" s="22">
        <f t="shared" si="103"/>
        <v>3.738047394750879</v>
      </c>
      <c r="S1092" s="22">
        <f t="shared" si="104"/>
        <v>3.225923619273245</v>
      </c>
      <c r="T1092" s="22">
        <f t="shared" si="105"/>
        <v>2.6582965885665981</v>
      </c>
      <c r="U1092" s="22">
        <f t="shared" si="106"/>
        <v>2.9145281638100706</v>
      </c>
      <c r="V1092" s="22">
        <f t="shared" si="107"/>
        <v>2.4304529032459032</v>
      </c>
    </row>
    <row r="1093" spans="1:22" x14ac:dyDescent="0.25">
      <c r="A1093" s="1" t="s">
        <v>39</v>
      </c>
      <c r="B1093" s="1" t="s">
        <v>35</v>
      </c>
      <c r="C1093" s="1" t="s">
        <v>36</v>
      </c>
      <c r="D1093" s="1" t="s">
        <v>24</v>
      </c>
      <c r="E1093" s="4">
        <v>0.1</v>
      </c>
      <c r="F1093" s="1" t="s">
        <v>36</v>
      </c>
      <c r="G1093" s="1" t="s">
        <v>101</v>
      </c>
      <c r="H1093" s="13">
        <f>IF(G1093="Mix",'Growth Factors'!$N$7,(IF(G1093="Oil",'Growth Factors'!$E$7,'Growth Factors'!$K$7)))</f>
        <v>8.9570562775409979E-2</v>
      </c>
      <c r="I1093" s="23">
        <f>IF(G1093="Mix",'Growth Factors'!$O$7,(IF(G1093="Oil",'Growth Factors'!$F$7,'Growth Factors'!$L$7)))</f>
        <v>0.14741463403243865</v>
      </c>
      <c r="J1093" s="23">
        <f>IF(G1093="Mix",'Growth Factors'!$P$7,(IF(G1093="Oil",'Growth Factors'!$G$7,'Growth Factors'!$M$7)))</f>
        <v>-9.7846340250338504E-3</v>
      </c>
      <c r="K1093" s="23">
        <f>IF(G1093="Mix",'Growth Factors'!$N$12,(IF(G1093="Oil",'Growth Factors'!$E$12,'Growth Factors'!$K$12)))</f>
        <v>0.12354040091572198</v>
      </c>
      <c r="L1093" s="23">
        <f>IF(G1093="Mix",'Growth Factors'!$O$12,(IF(G1093="Oil",'Growth Factors'!$F$12,'Growth Factors'!$L$12)))</f>
        <v>0.23183776999580308</v>
      </c>
      <c r="M1093" s="23">
        <f>IF(G1093="Mix",'Growth Factors'!$P$12,(IF(G1093="Oil",'Growth Factors'!$G$12,'Growth Factors'!$M$12)))</f>
        <v>2.7241294693957304E-2</v>
      </c>
      <c r="N1093" s="24" t="str">
        <f>VLOOKUP(A1093,'Part 50 Counties'!$A$2:$B$34,2)</f>
        <v>Yes</v>
      </c>
      <c r="O1093" s="25">
        <f>(IF(N1093="No",0,(IF(D1093="CO2",0,(VLOOKUP(F1093,'Rule Reductions'!$C$2:$E$75,2,FALSE))))))</f>
        <v>0</v>
      </c>
      <c r="P1093" s="25">
        <f>(IF(N1093="No",0,(IF(D1093="CO2",0,(VLOOKUP(F1093,'Rule Reductions'!$C$2:$E$75,3,FALSE))))))</f>
        <v>0</v>
      </c>
      <c r="Q1093" s="22">
        <f t="shared" si="102"/>
        <v>0.108957056277541</v>
      </c>
      <c r="R1093" s="22">
        <f t="shared" si="103"/>
        <v>0.11474146340324387</v>
      </c>
      <c r="S1093" s="22">
        <f t="shared" si="104"/>
        <v>9.9021536597496629E-2</v>
      </c>
      <c r="T1093" s="22">
        <f t="shared" si="105"/>
        <v>0.1123540400915722</v>
      </c>
      <c r="U1093" s="22">
        <f t="shared" si="106"/>
        <v>0.12318377699958033</v>
      </c>
      <c r="V1093" s="22">
        <f t="shared" si="107"/>
        <v>0.10272412946939574</v>
      </c>
    </row>
    <row r="1094" spans="1:22" x14ac:dyDescent="0.25">
      <c r="A1094" s="1" t="s">
        <v>68</v>
      </c>
      <c r="B1094" s="1" t="s">
        <v>35</v>
      </c>
      <c r="C1094" s="1" t="s">
        <v>36</v>
      </c>
      <c r="D1094" s="1" t="s">
        <v>23</v>
      </c>
      <c r="E1094" s="3">
        <v>0</v>
      </c>
      <c r="F1094" s="1" t="s">
        <v>36</v>
      </c>
      <c r="G1094" s="1" t="s">
        <v>101</v>
      </c>
      <c r="H1094" s="13">
        <f>IF(G1094="Mix",'Growth Factors'!$N$7,(IF(G1094="Oil",'Growth Factors'!$E$7,'Growth Factors'!$K$7)))</f>
        <v>8.9570562775409979E-2</v>
      </c>
      <c r="I1094" s="23">
        <f>IF(G1094="Mix",'Growth Factors'!$O$7,(IF(G1094="Oil",'Growth Factors'!$F$7,'Growth Factors'!$L$7)))</f>
        <v>0.14741463403243865</v>
      </c>
      <c r="J1094" s="23">
        <f>IF(G1094="Mix",'Growth Factors'!$P$7,(IF(G1094="Oil",'Growth Factors'!$G$7,'Growth Factors'!$M$7)))</f>
        <v>-9.7846340250338504E-3</v>
      </c>
      <c r="K1094" s="23">
        <f>IF(G1094="Mix",'Growth Factors'!$N$12,(IF(G1094="Oil",'Growth Factors'!$E$12,'Growth Factors'!$K$12)))</f>
        <v>0.12354040091572198</v>
      </c>
      <c r="L1094" s="23">
        <f>IF(G1094="Mix",'Growth Factors'!$O$12,(IF(G1094="Oil",'Growth Factors'!$F$12,'Growth Factors'!$L$12)))</f>
        <v>0.23183776999580308</v>
      </c>
      <c r="M1094" s="23">
        <f>IF(G1094="Mix",'Growth Factors'!$P$12,(IF(G1094="Oil",'Growth Factors'!$G$12,'Growth Factors'!$M$12)))</f>
        <v>2.7241294693957304E-2</v>
      </c>
      <c r="N1094" s="24" t="str">
        <f>VLOOKUP(A1094,'Part 50 Counties'!$A$2:$B$34,2)</f>
        <v>Yes</v>
      </c>
      <c r="O1094" s="25">
        <f>(IF(N1094="No",0,(IF(D1094="CO2",0,(VLOOKUP(F1094,'Rule Reductions'!$C$2:$E$75,2,FALSE))))))</f>
        <v>0.105</v>
      </c>
      <c r="P1094" s="25">
        <f>(IF(N1094="No",0,(IF(D1094="CO2",0,(VLOOKUP(F1094,'Rule Reductions'!$C$2:$E$75,3,FALSE))))))</f>
        <v>0.35</v>
      </c>
      <c r="Q1094" s="22">
        <f t="shared" si="102"/>
        <v>0</v>
      </c>
      <c r="R1094" s="22">
        <f t="shared" si="103"/>
        <v>0</v>
      </c>
      <c r="S1094" s="22">
        <f t="shared" si="104"/>
        <v>0</v>
      </c>
      <c r="T1094" s="22">
        <f t="shared" si="105"/>
        <v>0</v>
      </c>
      <c r="U1094" s="22">
        <f t="shared" si="106"/>
        <v>0</v>
      </c>
      <c r="V1094" s="22">
        <f t="shared" si="107"/>
        <v>0</v>
      </c>
    </row>
    <row r="1095" spans="1:22" x14ac:dyDescent="0.25">
      <c r="A1095" s="1" t="s">
        <v>68</v>
      </c>
      <c r="B1095" s="1" t="s">
        <v>35</v>
      </c>
      <c r="C1095" s="1" t="s">
        <v>36</v>
      </c>
      <c r="D1095" s="1" t="s">
        <v>24</v>
      </c>
      <c r="E1095" s="3">
        <v>0</v>
      </c>
      <c r="F1095" s="1" t="s">
        <v>36</v>
      </c>
      <c r="G1095" s="1" t="s">
        <v>101</v>
      </c>
      <c r="H1095" s="13">
        <f>IF(G1095="Mix",'Growth Factors'!$N$7,(IF(G1095="Oil",'Growth Factors'!$E$7,'Growth Factors'!$K$7)))</f>
        <v>8.9570562775409979E-2</v>
      </c>
      <c r="I1095" s="23">
        <f>IF(G1095="Mix",'Growth Factors'!$O$7,(IF(G1095="Oil",'Growth Factors'!$F$7,'Growth Factors'!$L$7)))</f>
        <v>0.14741463403243865</v>
      </c>
      <c r="J1095" s="23">
        <f>IF(G1095="Mix",'Growth Factors'!$P$7,(IF(G1095="Oil",'Growth Factors'!$G$7,'Growth Factors'!$M$7)))</f>
        <v>-9.7846340250338504E-3</v>
      </c>
      <c r="K1095" s="23">
        <f>IF(G1095="Mix",'Growth Factors'!$N$12,(IF(G1095="Oil",'Growth Factors'!$E$12,'Growth Factors'!$K$12)))</f>
        <v>0.12354040091572198</v>
      </c>
      <c r="L1095" s="23">
        <f>IF(G1095="Mix",'Growth Factors'!$O$12,(IF(G1095="Oil",'Growth Factors'!$F$12,'Growth Factors'!$L$12)))</f>
        <v>0.23183776999580308</v>
      </c>
      <c r="M1095" s="23">
        <f>IF(G1095="Mix",'Growth Factors'!$P$12,(IF(G1095="Oil",'Growth Factors'!$G$12,'Growth Factors'!$M$12)))</f>
        <v>2.7241294693957304E-2</v>
      </c>
      <c r="N1095" s="24" t="str">
        <f>VLOOKUP(A1095,'Part 50 Counties'!$A$2:$B$34,2)</f>
        <v>Yes</v>
      </c>
      <c r="O1095" s="25">
        <f>(IF(N1095="No",0,(IF(D1095="CO2",0,(VLOOKUP(F1095,'Rule Reductions'!$C$2:$E$75,2,FALSE))))))</f>
        <v>0</v>
      </c>
      <c r="P1095" s="25">
        <f>(IF(N1095="No",0,(IF(D1095="CO2",0,(VLOOKUP(F1095,'Rule Reductions'!$C$2:$E$75,3,FALSE))))))</f>
        <v>0</v>
      </c>
      <c r="Q1095" s="22">
        <f t="shared" si="102"/>
        <v>0</v>
      </c>
      <c r="R1095" s="22">
        <f t="shared" si="103"/>
        <v>0</v>
      </c>
      <c r="S1095" s="22">
        <f t="shared" si="104"/>
        <v>0</v>
      </c>
      <c r="T1095" s="22">
        <f t="shared" si="105"/>
        <v>0</v>
      </c>
      <c r="U1095" s="22">
        <f t="shared" si="106"/>
        <v>0</v>
      </c>
      <c r="V1095" s="22">
        <f t="shared" si="107"/>
        <v>0</v>
      </c>
    </row>
    <row r="1096" spans="1:22" x14ac:dyDescent="0.25">
      <c r="A1096" s="1" t="s">
        <v>40</v>
      </c>
      <c r="B1096" s="1" t="s">
        <v>35</v>
      </c>
      <c r="C1096" s="1" t="s">
        <v>36</v>
      </c>
      <c r="D1096" s="1" t="s">
        <v>23</v>
      </c>
      <c r="E1096" s="2">
        <v>19.9030379746835</v>
      </c>
      <c r="F1096" s="1" t="s">
        <v>36</v>
      </c>
      <c r="G1096" s="1" t="s">
        <v>101</v>
      </c>
      <c r="H1096" s="13">
        <f>IF(G1096="Mix",'Growth Factors'!$N$7,(IF(G1096="Oil",'Growth Factors'!$E$7,'Growth Factors'!$K$7)))</f>
        <v>8.9570562775409979E-2</v>
      </c>
      <c r="I1096" s="23">
        <f>IF(G1096="Mix",'Growth Factors'!$O$7,(IF(G1096="Oil",'Growth Factors'!$F$7,'Growth Factors'!$L$7)))</f>
        <v>0.14741463403243865</v>
      </c>
      <c r="J1096" s="23">
        <f>IF(G1096="Mix",'Growth Factors'!$P$7,(IF(G1096="Oil",'Growth Factors'!$G$7,'Growth Factors'!$M$7)))</f>
        <v>-9.7846340250338504E-3</v>
      </c>
      <c r="K1096" s="23">
        <f>IF(G1096="Mix",'Growth Factors'!$N$12,(IF(G1096="Oil",'Growth Factors'!$E$12,'Growth Factors'!$K$12)))</f>
        <v>0.12354040091572198</v>
      </c>
      <c r="L1096" s="23">
        <f>IF(G1096="Mix",'Growth Factors'!$O$12,(IF(G1096="Oil",'Growth Factors'!$F$12,'Growth Factors'!$L$12)))</f>
        <v>0.23183776999580308</v>
      </c>
      <c r="M1096" s="23">
        <f>IF(G1096="Mix",'Growth Factors'!$P$12,(IF(G1096="Oil",'Growth Factors'!$G$12,'Growth Factors'!$M$12)))</f>
        <v>2.7241294693957304E-2</v>
      </c>
      <c r="N1096" s="24" t="str">
        <f>VLOOKUP(A1096,'Part 50 Counties'!$A$2:$B$34,2)</f>
        <v>Yes</v>
      </c>
      <c r="O1096" s="25">
        <f>(IF(N1096="No",0,(IF(D1096="CO2",0,(VLOOKUP(F1096,'Rule Reductions'!$C$2:$E$75,2,FALSE))))))</f>
        <v>0.105</v>
      </c>
      <c r="P1096" s="25">
        <f>(IF(N1096="No",0,(IF(D1096="CO2",0,(VLOOKUP(F1096,'Rule Reductions'!$C$2:$E$75,3,FALSE))))))</f>
        <v>0.35</v>
      </c>
      <c r="Q1096" s="22">
        <f t="shared" si="102"/>
        <v>19.408759036879548</v>
      </c>
      <c r="R1096" s="22">
        <f t="shared" si="103"/>
        <v>20.4391481453004</v>
      </c>
      <c r="S1096" s="22">
        <f t="shared" si="104"/>
        <v>17.638923158742809</v>
      </c>
      <c r="T1096" s="22">
        <f t="shared" si="105"/>
        <v>14.535213722585878</v>
      </c>
      <c r="U1096" s="22">
        <f t="shared" si="106"/>
        <v>15.936254044669342</v>
      </c>
      <c r="V1096" s="22">
        <f t="shared" si="107"/>
        <v>13.289394623346968</v>
      </c>
    </row>
    <row r="1097" spans="1:22" x14ac:dyDescent="0.25">
      <c r="A1097" s="1" t="s">
        <v>40</v>
      </c>
      <c r="B1097" s="1" t="s">
        <v>35</v>
      </c>
      <c r="C1097" s="1" t="s">
        <v>36</v>
      </c>
      <c r="D1097" s="1" t="s">
        <v>24</v>
      </c>
      <c r="E1097" s="4">
        <v>0.58481012658227804</v>
      </c>
      <c r="F1097" s="1" t="s">
        <v>36</v>
      </c>
      <c r="G1097" s="1" t="s">
        <v>101</v>
      </c>
      <c r="H1097" s="13">
        <f>IF(G1097="Mix",'Growth Factors'!$N$7,(IF(G1097="Oil",'Growth Factors'!$E$7,'Growth Factors'!$K$7)))</f>
        <v>8.9570562775409979E-2</v>
      </c>
      <c r="I1097" s="23">
        <f>IF(G1097="Mix",'Growth Factors'!$O$7,(IF(G1097="Oil",'Growth Factors'!$F$7,'Growth Factors'!$L$7)))</f>
        <v>0.14741463403243865</v>
      </c>
      <c r="J1097" s="23">
        <f>IF(G1097="Mix",'Growth Factors'!$P$7,(IF(G1097="Oil",'Growth Factors'!$G$7,'Growth Factors'!$M$7)))</f>
        <v>-9.7846340250338504E-3</v>
      </c>
      <c r="K1097" s="23">
        <f>IF(G1097="Mix",'Growth Factors'!$N$12,(IF(G1097="Oil",'Growth Factors'!$E$12,'Growth Factors'!$K$12)))</f>
        <v>0.12354040091572198</v>
      </c>
      <c r="L1097" s="23">
        <f>IF(G1097="Mix",'Growth Factors'!$O$12,(IF(G1097="Oil",'Growth Factors'!$F$12,'Growth Factors'!$L$12)))</f>
        <v>0.23183776999580308</v>
      </c>
      <c r="M1097" s="23">
        <f>IF(G1097="Mix",'Growth Factors'!$P$12,(IF(G1097="Oil",'Growth Factors'!$G$12,'Growth Factors'!$M$12)))</f>
        <v>2.7241294693957304E-2</v>
      </c>
      <c r="N1097" s="24" t="str">
        <f>VLOOKUP(A1097,'Part 50 Counties'!$A$2:$B$34,2)</f>
        <v>Yes</v>
      </c>
      <c r="O1097" s="25">
        <f>(IF(N1097="No",0,(IF(D1097="CO2",0,(VLOOKUP(F1097,'Rule Reductions'!$C$2:$E$75,2,FALSE))))))</f>
        <v>0</v>
      </c>
      <c r="P1097" s="25">
        <f>(IF(N1097="No",0,(IF(D1097="CO2",0,(VLOOKUP(F1097,'Rule Reductions'!$C$2:$E$75,3,FALSE))))))</f>
        <v>0</v>
      </c>
      <c r="Q1097" s="22">
        <f t="shared" si="102"/>
        <v>0.63719189873701143</v>
      </c>
      <c r="R1097" s="22">
        <f t="shared" si="103"/>
        <v>0.67101969737086875</v>
      </c>
      <c r="S1097" s="22">
        <f t="shared" si="104"/>
        <v>0.57908797351953678</v>
      </c>
      <c r="T1097" s="22">
        <f t="shared" si="105"/>
        <v>0.65705780407982672</v>
      </c>
      <c r="U1097" s="22">
        <f t="shared" si="106"/>
        <v>0.7203912022000768</v>
      </c>
      <c r="V1097" s="22">
        <f t="shared" si="107"/>
        <v>0.60074111158051635</v>
      </c>
    </row>
    <row r="1098" spans="1:22" x14ac:dyDescent="0.25">
      <c r="A1098" s="1" t="s">
        <v>61</v>
      </c>
      <c r="B1098" s="1" t="s">
        <v>35</v>
      </c>
      <c r="C1098" s="1" t="s">
        <v>36</v>
      </c>
      <c r="D1098" s="1" t="s">
        <v>23</v>
      </c>
      <c r="E1098" s="2">
        <v>16.98</v>
      </c>
      <c r="F1098" s="1" t="s">
        <v>36</v>
      </c>
      <c r="G1098" s="1" t="s">
        <v>101</v>
      </c>
      <c r="H1098" s="13">
        <f>IF(G1098="Mix",'Growth Factors'!$N$7,(IF(G1098="Oil",'Growth Factors'!$E$7,'Growth Factors'!$K$7)))</f>
        <v>8.9570562775409979E-2</v>
      </c>
      <c r="I1098" s="23">
        <f>IF(G1098="Mix",'Growth Factors'!$O$7,(IF(G1098="Oil",'Growth Factors'!$F$7,'Growth Factors'!$L$7)))</f>
        <v>0.14741463403243865</v>
      </c>
      <c r="J1098" s="23">
        <f>IF(G1098="Mix",'Growth Factors'!$P$7,(IF(G1098="Oil",'Growth Factors'!$G$7,'Growth Factors'!$M$7)))</f>
        <v>-9.7846340250338504E-3</v>
      </c>
      <c r="K1098" s="23">
        <f>IF(G1098="Mix",'Growth Factors'!$N$12,(IF(G1098="Oil",'Growth Factors'!$E$12,'Growth Factors'!$K$12)))</f>
        <v>0.12354040091572198</v>
      </c>
      <c r="L1098" s="23">
        <f>IF(G1098="Mix",'Growth Factors'!$O$12,(IF(G1098="Oil",'Growth Factors'!$F$12,'Growth Factors'!$L$12)))</f>
        <v>0.23183776999580308</v>
      </c>
      <c r="M1098" s="23">
        <f>IF(G1098="Mix",'Growth Factors'!$P$12,(IF(G1098="Oil",'Growth Factors'!$G$12,'Growth Factors'!$M$12)))</f>
        <v>2.7241294693957304E-2</v>
      </c>
      <c r="N1098" s="24" t="str">
        <f>VLOOKUP(A1098,'Part 50 Counties'!$A$2:$B$34,2)</f>
        <v>No</v>
      </c>
      <c r="O1098" s="25">
        <f>(IF(N1098="No",0,(IF(D1098="CO2",0,(VLOOKUP(F1098,'Rule Reductions'!$C$2:$E$75,2,FALSE))))))</f>
        <v>0</v>
      </c>
      <c r="P1098" s="25">
        <f>(IF(N1098="No",0,(IF(D1098="CO2",0,(VLOOKUP(F1098,'Rule Reductions'!$C$2:$E$75,3,FALSE))))))</f>
        <v>0</v>
      </c>
      <c r="Q1098" s="22">
        <f t="shared" si="102"/>
        <v>18.500908155926464</v>
      </c>
      <c r="R1098" s="22">
        <f t="shared" si="103"/>
        <v>19.483100485870811</v>
      </c>
      <c r="S1098" s="22">
        <f t="shared" si="104"/>
        <v>16.813856914254927</v>
      </c>
      <c r="T1098" s="22">
        <f t="shared" si="105"/>
        <v>19.077716007548958</v>
      </c>
      <c r="U1098" s="22">
        <f t="shared" si="106"/>
        <v>20.916605334528739</v>
      </c>
      <c r="V1098" s="22">
        <f t="shared" si="107"/>
        <v>17.442557183903396</v>
      </c>
    </row>
    <row r="1099" spans="1:22" x14ac:dyDescent="0.25">
      <c r="A1099" s="1" t="s">
        <v>61</v>
      </c>
      <c r="B1099" s="1" t="s">
        <v>35</v>
      </c>
      <c r="C1099" s="1" t="s">
        <v>36</v>
      </c>
      <c r="D1099" s="1" t="s">
        <v>24</v>
      </c>
      <c r="E1099" s="4">
        <v>0.5</v>
      </c>
      <c r="F1099" s="1" t="s">
        <v>36</v>
      </c>
      <c r="G1099" s="1" t="s">
        <v>101</v>
      </c>
      <c r="H1099" s="13">
        <f>IF(G1099="Mix",'Growth Factors'!$N$7,(IF(G1099="Oil",'Growth Factors'!$E$7,'Growth Factors'!$K$7)))</f>
        <v>8.9570562775409979E-2</v>
      </c>
      <c r="I1099" s="23">
        <f>IF(G1099="Mix",'Growth Factors'!$O$7,(IF(G1099="Oil",'Growth Factors'!$F$7,'Growth Factors'!$L$7)))</f>
        <v>0.14741463403243865</v>
      </c>
      <c r="J1099" s="23">
        <f>IF(G1099="Mix",'Growth Factors'!$P$7,(IF(G1099="Oil",'Growth Factors'!$G$7,'Growth Factors'!$M$7)))</f>
        <v>-9.7846340250338504E-3</v>
      </c>
      <c r="K1099" s="23">
        <f>IF(G1099="Mix",'Growth Factors'!$N$12,(IF(G1099="Oil",'Growth Factors'!$E$12,'Growth Factors'!$K$12)))</f>
        <v>0.12354040091572198</v>
      </c>
      <c r="L1099" s="23">
        <f>IF(G1099="Mix",'Growth Factors'!$O$12,(IF(G1099="Oil",'Growth Factors'!$F$12,'Growth Factors'!$L$12)))</f>
        <v>0.23183776999580308</v>
      </c>
      <c r="M1099" s="23">
        <f>IF(G1099="Mix",'Growth Factors'!$P$12,(IF(G1099="Oil",'Growth Factors'!$G$12,'Growth Factors'!$M$12)))</f>
        <v>2.7241294693957304E-2</v>
      </c>
      <c r="N1099" s="24" t="str">
        <f>VLOOKUP(A1099,'Part 50 Counties'!$A$2:$B$34,2)</f>
        <v>No</v>
      </c>
      <c r="O1099" s="25">
        <f>(IF(N1099="No",0,(IF(D1099="CO2",0,(VLOOKUP(F1099,'Rule Reductions'!$C$2:$E$75,2,FALSE))))))</f>
        <v>0</v>
      </c>
      <c r="P1099" s="25">
        <f>(IF(N1099="No",0,(IF(D1099="CO2",0,(VLOOKUP(F1099,'Rule Reductions'!$C$2:$E$75,3,FALSE))))))</f>
        <v>0</v>
      </c>
      <c r="Q1099" s="22">
        <f t="shared" si="102"/>
        <v>0.54478528138770499</v>
      </c>
      <c r="R1099" s="22">
        <f t="shared" si="103"/>
        <v>0.57370731701621935</v>
      </c>
      <c r="S1099" s="22">
        <f t="shared" si="104"/>
        <v>0.49510768298748309</v>
      </c>
      <c r="T1099" s="22">
        <f t="shared" si="105"/>
        <v>0.56177020045786097</v>
      </c>
      <c r="U1099" s="22">
        <f t="shared" si="106"/>
        <v>0.61591888499790159</v>
      </c>
      <c r="V1099" s="22">
        <f t="shared" si="107"/>
        <v>0.51362064734697865</v>
      </c>
    </row>
    <row r="1100" spans="1:22" x14ac:dyDescent="0.25">
      <c r="A1100" s="1" t="s">
        <v>41</v>
      </c>
      <c r="B1100" s="1" t="s">
        <v>35</v>
      </c>
      <c r="C1100" s="1" t="s">
        <v>36</v>
      </c>
      <c r="D1100" s="1" t="s">
        <v>23</v>
      </c>
      <c r="E1100" s="2">
        <v>17.059746835443001</v>
      </c>
      <c r="F1100" s="1" t="s">
        <v>36</v>
      </c>
      <c r="G1100" s="1" t="s">
        <v>101</v>
      </c>
      <c r="H1100" s="13">
        <f>IF(G1100="Mix",'Growth Factors'!$N$7,(IF(G1100="Oil",'Growth Factors'!$E$7,'Growth Factors'!$K$7)))</f>
        <v>8.9570562775409979E-2</v>
      </c>
      <c r="I1100" s="23">
        <f>IF(G1100="Mix",'Growth Factors'!$O$7,(IF(G1100="Oil",'Growth Factors'!$F$7,'Growth Factors'!$L$7)))</f>
        <v>0.14741463403243865</v>
      </c>
      <c r="J1100" s="23">
        <f>IF(G1100="Mix",'Growth Factors'!$P$7,(IF(G1100="Oil",'Growth Factors'!$G$7,'Growth Factors'!$M$7)))</f>
        <v>-9.7846340250338504E-3</v>
      </c>
      <c r="K1100" s="23">
        <f>IF(G1100="Mix",'Growth Factors'!$N$12,(IF(G1100="Oil",'Growth Factors'!$E$12,'Growth Factors'!$K$12)))</f>
        <v>0.12354040091572198</v>
      </c>
      <c r="L1100" s="23">
        <f>IF(G1100="Mix",'Growth Factors'!$O$12,(IF(G1100="Oil",'Growth Factors'!$F$12,'Growth Factors'!$L$12)))</f>
        <v>0.23183776999580308</v>
      </c>
      <c r="M1100" s="23">
        <f>IF(G1100="Mix",'Growth Factors'!$P$12,(IF(G1100="Oil",'Growth Factors'!$G$12,'Growth Factors'!$M$12)))</f>
        <v>2.7241294693957304E-2</v>
      </c>
      <c r="N1100" s="24" t="str">
        <f>VLOOKUP(A1100,'Part 50 Counties'!$A$2:$B$34,2)</f>
        <v>Yes</v>
      </c>
      <c r="O1100" s="25">
        <f>(IF(N1100="No",0,(IF(D1100="CO2",0,(VLOOKUP(F1100,'Rule Reductions'!$C$2:$E$75,2,FALSE))))))</f>
        <v>0.105</v>
      </c>
      <c r="P1100" s="25">
        <f>(IF(N1100="No",0,(IF(D1100="CO2",0,(VLOOKUP(F1100,'Rule Reductions'!$C$2:$E$75,3,FALSE))))))</f>
        <v>0.35</v>
      </c>
      <c r="Q1100" s="22">
        <f t="shared" si="102"/>
        <v>16.636079174468186</v>
      </c>
      <c r="R1100" s="22">
        <f t="shared" si="103"/>
        <v>17.519269838828919</v>
      </c>
      <c r="S1100" s="22">
        <f t="shared" si="104"/>
        <v>15.119076993208123</v>
      </c>
      <c r="T1100" s="22">
        <f t="shared" si="105"/>
        <v>12.458754619359327</v>
      </c>
      <c r="U1100" s="22">
        <f t="shared" si="106"/>
        <v>13.659646324002294</v>
      </c>
      <c r="V1100" s="22">
        <f t="shared" si="107"/>
        <v>11.390909677154546</v>
      </c>
    </row>
    <row r="1101" spans="1:22" x14ac:dyDescent="0.25">
      <c r="A1101" s="1" t="s">
        <v>41</v>
      </c>
      <c r="B1101" s="1" t="s">
        <v>35</v>
      </c>
      <c r="C1101" s="1" t="s">
        <v>36</v>
      </c>
      <c r="D1101" s="1" t="s">
        <v>24</v>
      </c>
      <c r="E1101" s="4">
        <v>0.50126582278481002</v>
      </c>
      <c r="F1101" s="1" t="s">
        <v>36</v>
      </c>
      <c r="G1101" s="1" t="s">
        <v>101</v>
      </c>
      <c r="H1101" s="13">
        <f>IF(G1101="Mix",'Growth Factors'!$N$7,(IF(G1101="Oil",'Growth Factors'!$E$7,'Growth Factors'!$K$7)))</f>
        <v>8.9570562775409979E-2</v>
      </c>
      <c r="I1101" s="23">
        <f>IF(G1101="Mix",'Growth Factors'!$O$7,(IF(G1101="Oil",'Growth Factors'!$F$7,'Growth Factors'!$L$7)))</f>
        <v>0.14741463403243865</v>
      </c>
      <c r="J1101" s="23">
        <f>IF(G1101="Mix",'Growth Factors'!$P$7,(IF(G1101="Oil",'Growth Factors'!$G$7,'Growth Factors'!$M$7)))</f>
        <v>-9.7846340250338504E-3</v>
      </c>
      <c r="K1101" s="23">
        <f>IF(G1101="Mix",'Growth Factors'!$N$12,(IF(G1101="Oil",'Growth Factors'!$E$12,'Growth Factors'!$K$12)))</f>
        <v>0.12354040091572198</v>
      </c>
      <c r="L1101" s="23">
        <f>IF(G1101="Mix",'Growth Factors'!$O$12,(IF(G1101="Oil",'Growth Factors'!$F$12,'Growth Factors'!$L$12)))</f>
        <v>0.23183776999580308</v>
      </c>
      <c r="M1101" s="23">
        <f>IF(G1101="Mix",'Growth Factors'!$P$12,(IF(G1101="Oil",'Growth Factors'!$G$12,'Growth Factors'!$M$12)))</f>
        <v>2.7241294693957304E-2</v>
      </c>
      <c r="N1101" s="24" t="str">
        <f>VLOOKUP(A1101,'Part 50 Counties'!$A$2:$B$34,2)</f>
        <v>Yes</v>
      </c>
      <c r="O1101" s="25">
        <f>(IF(N1101="No",0,(IF(D1101="CO2",0,(VLOOKUP(F1101,'Rule Reductions'!$C$2:$E$75,2,FALSE))))))</f>
        <v>0</v>
      </c>
      <c r="P1101" s="25">
        <f>(IF(N1101="No",0,(IF(D1101="CO2",0,(VLOOKUP(F1101,'Rule Reductions'!$C$2:$E$75,3,FALSE))))))</f>
        <v>0</v>
      </c>
      <c r="Q1101" s="22">
        <f t="shared" si="102"/>
        <v>0.5461644846317244</v>
      </c>
      <c r="R1101" s="22">
        <f t="shared" si="103"/>
        <v>0.57515974060360209</v>
      </c>
      <c r="S1101" s="22">
        <f t="shared" si="104"/>
        <v>0.49636112015960321</v>
      </c>
      <c r="T1101" s="22">
        <f t="shared" si="105"/>
        <v>0.56319240349699473</v>
      </c>
      <c r="U1101" s="22">
        <f t="shared" si="106"/>
        <v>0.61747817331435184</v>
      </c>
      <c r="V1101" s="22">
        <f t="shared" si="107"/>
        <v>0.51492095278329997</v>
      </c>
    </row>
    <row r="1102" spans="1:22" x14ac:dyDescent="0.25">
      <c r="A1102" s="1" t="s">
        <v>64</v>
      </c>
      <c r="B1102" s="1" t="s">
        <v>35</v>
      </c>
      <c r="C1102" s="1" t="s">
        <v>36</v>
      </c>
      <c r="D1102" s="1" t="s">
        <v>23</v>
      </c>
      <c r="E1102" s="2">
        <v>46.47</v>
      </c>
      <c r="F1102" s="1" t="s">
        <v>36</v>
      </c>
      <c r="G1102" s="1" t="s">
        <v>101</v>
      </c>
      <c r="H1102" s="13">
        <f>IF(G1102="Mix",'Growth Factors'!$N$7,(IF(G1102="Oil",'Growth Factors'!$E$7,'Growth Factors'!$K$7)))</f>
        <v>8.9570562775409979E-2</v>
      </c>
      <c r="I1102" s="23">
        <f>IF(G1102="Mix",'Growth Factors'!$O$7,(IF(G1102="Oil",'Growth Factors'!$F$7,'Growth Factors'!$L$7)))</f>
        <v>0.14741463403243865</v>
      </c>
      <c r="J1102" s="23">
        <f>IF(G1102="Mix",'Growth Factors'!$P$7,(IF(G1102="Oil",'Growth Factors'!$G$7,'Growth Factors'!$M$7)))</f>
        <v>-9.7846340250338504E-3</v>
      </c>
      <c r="K1102" s="23">
        <f>IF(G1102="Mix",'Growth Factors'!$N$12,(IF(G1102="Oil",'Growth Factors'!$E$12,'Growth Factors'!$K$12)))</f>
        <v>0.12354040091572198</v>
      </c>
      <c r="L1102" s="23">
        <f>IF(G1102="Mix",'Growth Factors'!$O$12,(IF(G1102="Oil",'Growth Factors'!$F$12,'Growth Factors'!$L$12)))</f>
        <v>0.23183776999580308</v>
      </c>
      <c r="M1102" s="23">
        <f>IF(G1102="Mix",'Growth Factors'!$P$12,(IF(G1102="Oil",'Growth Factors'!$G$12,'Growth Factors'!$M$12)))</f>
        <v>2.7241294693957304E-2</v>
      </c>
      <c r="N1102" s="24" t="str">
        <f>VLOOKUP(A1102,'Part 50 Counties'!$A$2:$B$34,2)</f>
        <v>No</v>
      </c>
      <c r="O1102" s="25">
        <f>(IF(N1102="No",0,(IF(D1102="CO2",0,(VLOOKUP(F1102,'Rule Reductions'!$C$2:$E$75,2,FALSE))))))</f>
        <v>0</v>
      </c>
      <c r="P1102" s="25">
        <f>(IF(N1102="No",0,(IF(D1102="CO2",0,(VLOOKUP(F1102,'Rule Reductions'!$C$2:$E$75,3,FALSE))))))</f>
        <v>0</v>
      </c>
      <c r="Q1102" s="22">
        <f t="shared" si="102"/>
        <v>50.632344052173302</v>
      </c>
      <c r="R1102" s="22">
        <f t="shared" si="103"/>
        <v>53.320358043487424</v>
      </c>
      <c r="S1102" s="22">
        <f t="shared" si="104"/>
        <v>46.015308056856675</v>
      </c>
      <c r="T1102" s="22">
        <f t="shared" si="105"/>
        <v>52.210922430553595</v>
      </c>
      <c r="U1102" s="22">
        <f t="shared" si="106"/>
        <v>57.24350117170497</v>
      </c>
      <c r="V1102" s="22">
        <f t="shared" si="107"/>
        <v>47.735902964428192</v>
      </c>
    </row>
    <row r="1103" spans="1:22" x14ac:dyDescent="0.25">
      <c r="A1103" s="1" t="s">
        <v>64</v>
      </c>
      <c r="B1103" s="1" t="s">
        <v>35</v>
      </c>
      <c r="C1103" s="1" t="s">
        <v>36</v>
      </c>
      <c r="D1103" s="1" t="s">
        <v>24</v>
      </c>
      <c r="E1103" s="6">
        <v>1.3</v>
      </c>
      <c r="F1103" s="1" t="s">
        <v>36</v>
      </c>
      <c r="G1103" s="1" t="s">
        <v>101</v>
      </c>
      <c r="H1103" s="13">
        <f>IF(G1103="Mix",'Growth Factors'!$N$7,(IF(G1103="Oil",'Growth Factors'!$E$7,'Growth Factors'!$K$7)))</f>
        <v>8.9570562775409979E-2</v>
      </c>
      <c r="I1103" s="23">
        <f>IF(G1103="Mix",'Growth Factors'!$O$7,(IF(G1103="Oil",'Growth Factors'!$F$7,'Growth Factors'!$L$7)))</f>
        <v>0.14741463403243865</v>
      </c>
      <c r="J1103" s="23">
        <f>IF(G1103="Mix",'Growth Factors'!$P$7,(IF(G1103="Oil",'Growth Factors'!$G$7,'Growth Factors'!$M$7)))</f>
        <v>-9.7846340250338504E-3</v>
      </c>
      <c r="K1103" s="23">
        <f>IF(G1103="Mix",'Growth Factors'!$N$12,(IF(G1103="Oil",'Growth Factors'!$E$12,'Growth Factors'!$K$12)))</f>
        <v>0.12354040091572198</v>
      </c>
      <c r="L1103" s="23">
        <f>IF(G1103="Mix",'Growth Factors'!$O$12,(IF(G1103="Oil",'Growth Factors'!$F$12,'Growth Factors'!$L$12)))</f>
        <v>0.23183776999580308</v>
      </c>
      <c r="M1103" s="23">
        <f>IF(G1103="Mix",'Growth Factors'!$P$12,(IF(G1103="Oil",'Growth Factors'!$G$12,'Growth Factors'!$M$12)))</f>
        <v>2.7241294693957304E-2</v>
      </c>
      <c r="N1103" s="24" t="str">
        <f>VLOOKUP(A1103,'Part 50 Counties'!$A$2:$B$34,2)</f>
        <v>No</v>
      </c>
      <c r="O1103" s="25">
        <f>(IF(N1103="No",0,(IF(D1103="CO2",0,(VLOOKUP(F1103,'Rule Reductions'!$C$2:$E$75,2,FALSE))))))</f>
        <v>0</v>
      </c>
      <c r="P1103" s="25">
        <f>(IF(N1103="No",0,(IF(D1103="CO2",0,(VLOOKUP(F1103,'Rule Reductions'!$C$2:$E$75,3,FALSE))))))</f>
        <v>0</v>
      </c>
      <c r="Q1103" s="22">
        <f t="shared" si="102"/>
        <v>1.4164417316080331</v>
      </c>
      <c r="R1103" s="22">
        <f t="shared" si="103"/>
        <v>1.4916390242421704</v>
      </c>
      <c r="S1103" s="22">
        <f t="shared" si="104"/>
        <v>1.287279975767456</v>
      </c>
      <c r="T1103" s="22">
        <f t="shared" si="105"/>
        <v>1.4606025211904385</v>
      </c>
      <c r="U1103" s="22">
        <f t="shared" si="106"/>
        <v>1.6013891009945442</v>
      </c>
      <c r="V1103" s="22">
        <f t="shared" si="107"/>
        <v>1.3354136831021446</v>
      </c>
    </row>
    <row r="1104" spans="1:22" x14ac:dyDescent="0.25">
      <c r="A1104" s="1" t="s">
        <v>63</v>
      </c>
      <c r="B1104" s="1" t="s">
        <v>35</v>
      </c>
      <c r="C1104" s="1" t="s">
        <v>36</v>
      </c>
      <c r="D1104" s="1" t="s">
        <v>23</v>
      </c>
      <c r="E1104" s="2">
        <v>28.371645569620298</v>
      </c>
      <c r="F1104" s="1" t="s">
        <v>36</v>
      </c>
      <c r="G1104" s="1" t="s">
        <v>101</v>
      </c>
      <c r="H1104" s="13">
        <f>IF(G1104="Mix",'Growth Factors'!$N$7,(IF(G1104="Oil",'Growth Factors'!$E$7,'Growth Factors'!$K$7)))</f>
        <v>8.9570562775409979E-2</v>
      </c>
      <c r="I1104" s="23">
        <f>IF(G1104="Mix",'Growth Factors'!$O$7,(IF(G1104="Oil",'Growth Factors'!$F$7,'Growth Factors'!$L$7)))</f>
        <v>0.14741463403243865</v>
      </c>
      <c r="J1104" s="23">
        <f>IF(G1104="Mix",'Growth Factors'!$P$7,(IF(G1104="Oil",'Growth Factors'!$G$7,'Growth Factors'!$M$7)))</f>
        <v>-9.7846340250338504E-3</v>
      </c>
      <c r="K1104" s="23">
        <f>IF(G1104="Mix",'Growth Factors'!$N$12,(IF(G1104="Oil",'Growth Factors'!$E$12,'Growth Factors'!$K$12)))</f>
        <v>0.12354040091572198</v>
      </c>
      <c r="L1104" s="23">
        <f>IF(G1104="Mix",'Growth Factors'!$O$12,(IF(G1104="Oil",'Growth Factors'!$F$12,'Growth Factors'!$L$12)))</f>
        <v>0.23183776999580308</v>
      </c>
      <c r="M1104" s="23">
        <f>IF(G1104="Mix",'Growth Factors'!$P$12,(IF(G1104="Oil",'Growth Factors'!$G$12,'Growth Factors'!$M$12)))</f>
        <v>2.7241294693957304E-2</v>
      </c>
      <c r="N1104" s="24" t="str">
        <f>VLOOKUP(A1104,'Part 50 Counties'!$A$2:$B$34,2)</f>
        <v>No</v>
      </c>
      <c r="O1104" s="25">
        <f>(IF(N1104="No",0,(IF(D1104="CO2",0,(VLOOKUP(F1104,'Rule Reductions'!$C$2:$E$75,2,FALSE))))))</f>
        <v>0</v>
      </c>
      <c r="P1104" s="25">
        <f>(IF(N1104="No",0,(IF(D1104="CO2",0,(VLOOKUP(F1104,'Rule Reductions'!$C$2:$E$75,3,FALSE))))))</f>
        <v>0</v>
      </c>
      <c r="Q1104" s="22">
        <f t="shared" si="102"/>
        <v>30.912909830155655</v>
      </c>
      <c r="R1104" s="22">
        <f t="shared" si="103"/>
        <v>32.554041318163932</v>
      </c>
      <c r="S1104" s="22">
        <f t="shared" si="104"/>
        <v>28.094039401033591</v>
      </c>
      <c r="T1104" s="22">
        <f t="shared" si="105"/>
        <v>31.876690037929958</v>
      </c>
      <c r="U1104" s="22">
        <f t="shared" si="106"/>
        <v>34.949264609592376</v>
      </c>
      <c r="V1104" s="22">
        <f t="shared" si="107"/>
        <v>29.144525927534833</v>
      </c>
    </row>
    <row r="1105" spans="1:22" x14ac:dyDescent="0.25">
      <c r="A1105" s="1" t="s">
        <v>63</v>
      </c>
      <c r="B1105" s="1" t="s">
        <v>35</v>
      </c>
      <c r="C1105" s="1" t="s">
        <v>36</v>
      </c>
      <c r="D1105" s="1" t="s">
        <v>24</v>
      </c>
      <c r="E1105" s="4">
        <v>0.841772151898734</v>
      </c>
      <c r="F1105" s="1" t="s">
        <v>36</v>
      </c>
      <c r="G1105" s="1" t="s">
        <v>101</v>
      </c>
      <c r="H1105" s="13">
        <f>IF(G1105="Mix",'Growth Factors'!$N$7,(IF(G1105="Oil",'Growth Factors'!$E$7,'Growth Factors'!$K$7)))</f>
        <v>8.9570562775409979E-2</v>
      </c>
      <c r="I1105" s="23">
        <f>IF(G1105="Mix",'Growth Factors'!$O$7,(IF(G1105="Oil",'Growth Factors'!$F$7,'Growth Factors'!$L$7)))</f>
        <v>0.14741463403243865</v>
      </c>
      <c r="J1105" s="23">
        <f>IF(G1105="Mix",'Growth Factors'!$P$7,(IF(G1105="Oil",'Growth Factors'!$G$7,'Growth Factors'!$M$7)))</f>
        <v>-9.7846340250338504E-3</v>
      </c>
      <c r="K1105" s="23">
        <f>IF(G1105="Mix",'Growth Factors'!$N$12,(IF(G1105="Oil",'Growth Factors'!$E$12,'Growth Factors'!$K$12)))</f>
        <v>0.12354040091572198</v>
      </c>
      <c r="L1105" s="23">
        <f>IF(G1105="Mix",'Growth Factors'!$O$12,(IF(G1105="Oil",'Growth Factors'!$F$12,'Growth Factors'!$L$12)))</f>
        <v>0.23183776999580308</v>
      </c>
      <c r="M1105" s="23">
        <f>IF(G1105="Mix",'Growth Factors'!$P$12,(IF(G1105="Oil",'Growth Factors'!$G$12,'Growth Factors'!$M$12)))</f>
        <v>2.7241294693957304E-2</v>
      </c>
      <c r="N1105" s="24" t="str">
        <f>VLOOKUP(A1105,'Part 50 Counties'!$A$2:$B$34,2)</f>
        <v>No</v>
      </c>
      <c r="O1105" s="25">
        <f>(IF(N1105="No",0,(IF(D1105="CO2",0,(VLOOKUP(F1105,'Rule Reductions'!$C$2:$E$75,2,FALSE))))))</f>
        <v>0</v>
      </c>
      <c r="P1105" s="25">
        <f>(IF(N1105="No",0,(IF(D1105="CO2",0,(VLOOKUP(F1105,'Rule Reductions'!$C$2:$E$75,3,FALSE))))))</f>
        <v>0</v>
      </c>
      <c r="Q1105" s="22">
        <f t="shared" si="102"/>
        <v>0.91717015727297146</v>
      </c>
      <c r="R1105" s="22">
        <f t="shared" si="103"/>
        <v>0.9658616856095843</v>
      </c>
      <c r="S1105" s="22">
        <f t="shared" si="104"/>
        <v>0.83353571945993976</v>
      </c>
      <c r="T1105" s="22">
        <f t="shared" si="105"/>
        <v>0.94576502102399362</v>
      </c>
      <c r="U1105" s="22">
        <f t="shared" si="106"/>
        <v>1.0369267304395049</v>
      </c>
      <c r="V1105" s="22">
        <f t="shared" si="107"/>
        <v>0.86470311515377396</v>
      </c>
    </row>
    <row r="1106" spans="1:22" x14ac:dyDescent="0.25">
      <c r="A1106" s="1" t="s">
        <v>48</v>
      </c>
      <c r="B1106" s="1" t="s">
        <v>35</v>
      </c>
      <c r="C1106" s="1" t="s">
        <v>36</v>
      </c>
      <c r="D1106" s="1" t="s">
        <v>23</v>
      </c>
      <c r="E1106" s="2">
        <v>15.8515189873418</v>
      </c>
      <c r="F1106" s="1" t="s">
        <v>36</v>
      </c>
      <c r="G1106" s="1" t="s">
        <v>101</v>
      </c>
      <c r="H1106" s="13">
        <f>IF(G1106="Mix",'Growth Factors'!$N$7,(IF(G1106="Oil",'Growth Factors'!$E$7,'Growth Factors'!$K$7)))</f>
        <v>8.9570562775409979E-2</v>
      </c>
      <c r="I1106" s="23">
        <f>IF(G1106="Mix",'Growth Factors'!$O$7,(IF(G1106="Oil",'Growth Factors'!$F$7,'Growth Factors'!$L$7)))</f>
        <v>0.14741463403243865</v>
      </c>
      <c r="J1106" s="23">
        <f>IF(G1106="Mix",'Growth Factors'!$P$7,(IF(G1106="Oil",'Growth Factors'!$G$7,'Growth Factors'!$M$7)))</f>
        <v>-9.7846340250338504E-3</v>
      </c>
      <c r="K1106" s="23">
        <f>IF(G1106="Mix",'Growth Factors'!$N$12,(IF(G1106="Oil",'Growth Factors'!$E$12,'Growth Factors'!$K$12)))</f>
        <v>0.12354040091572198</v>
      </c>
      <c r="L1106" s="23">
        <f>IF(G1106="Mix",'Growth Factors'!$O$12,(IF(G1106="Oil",'Growth Factors'!$F$12,'Growth Factors'!$L$12)))</f>
        <v>0.23183776999580308</v>
      </c>
      <c r="M1106" s="23">
        <f>IF(G1106="Mix",'Growth Factors'!$P$12,(IF(G1106="Oil",'Growth Factors'!$G$12,'Growth Factors'!$M$12)))</f>
        <v>2.7241294693957304E-2</v>
      </c>
      <c r="N1106" s="24" t="str">
        <f>VLOOKUP(A1106,'Part 50 Counties'!$A$2:$B$34,2)</f>
        <v>No</v>
      </c>
      <c r="O1106" s="25">
        <f>(IF(N1106="No",0,(IF(D1106="CO2",0,(VLOOKUP(F1106,'Rule Reductions'!$C$2:$E$75,2,FALSE))))))</f>
        <v>0</v>
      </c>
      <c r="P1106" s="25">
        <f>(IF(N1106="No",0,(IF(D1106="CO2",0,(VLOOKUP(F1106,'Rule Reductions'!$C$2:$E$75,3,FALSE))))))</f>
        <v>0</v>
      </c>
      <c r="Q1106" s="22">
        <f t="shared" si="102"/>
        <v>17.271348463883101</v>
      </c>
      <c r="R1106" s="22">
        <f t="shared" si="103"/>
        <v>18.188264857719044</v>
      </c>
      <c r="S1106" s="22">
        <f t="shared" si="104"/>
        <v>15.696417675309785</v>
      </c>
      <c r="T1106" s="22">
        <f t="shared" si="105"/>
        <v>17.809821998161183</v>
      </c>
      <c r="U1106" s="22">
        <f t="shared" si="106"/>
        <v>19.526499800413255</v>
      </c>
      <c r="V1106" s="22">
        <f t="shared" si="107"/>
        <v>16.283334887422839</v>
      </c>
    </row>
    <row r="1107" spans="1:22" x14ac:dyDescent="0.25">
      <c r="A1107" s="1" t="s">
        <v>48</v>
      </c>
      <c r="B1107" s="1" t="s">
        <v>35</v>
      </c>
      <c r="C1107" s="1" t="s">
        <v>36</v>
      </c>
      <c r="D1107" s="1" t="s">
        <v>24</v>
      </c>
      <c r="E1107" s="4">
        <v>0.49240506329113898</v>
      </c>
      <c r="F1107" s="1" t="s">
        <v>36</v>
      </c>
      <c r="G1107" s="1" t="s">
        <v>101</v>
      </c>
      <c r="H1107" s="13">
        <f>IF(G1107="Mix",'Growth Factors'!$N$7,(IF(G1107="Oil",'Growth Factors'!$E$7,'Growth Factors'!$K$7)))</f>
        <v>8.9570562775409979E-2</v>
      </c>
      <c r="I1107" s="23">
        <f>IF(G1107="Mix",'Growth Factors'!$O$7,(IF(G1107="Oil",'Growth Factors'!$F$7,'Growth Factors'!$L$7)))</f>
        <v>0.14741463403243865</v>
      </c>
      <c r="J1107" s="23">
        <f>IF(G1107="Mix",'Growth Factors'!$P$7,(IF(G1107="Oil",'Growth Factors'!$G$7,'Growth Factors'!$M$7)))</f>
        <v>-9.7846340250338504E-3</v>
      </c>
      <c r="K1107" s="23">
        <f>IF(G1107="Mix",'Growth Factors'!$N$12,(IF(G1107="Oil",'Growth Factors'!$E$12,'Growth Factors'!$K$12)))</f>
        <v>0.12354040091572198</v>
      </c>
      <c r="L1107" s="23">
        <f>IF(G1107="Mix",'Growth Factors'!$O$12,(IF(G1107="Oil",'Growth Factors'!$F$12,'Growth Factors'!$L$12)))</f>
        <v>0.23183776999580308</v>
      </c>
      <c r="M1107" s="23">
        <f>IF(G1107="Mix",'Growth Factors'!$P$12,(IF(G1107="Oil",'Growth Factors'!$G$12,'Growth Factors'!$M$12)))</f>
        <v>2.7241294693957304E-2</v>
      </c>
      <c r="N1107" s="24" t="str">
        <f>VLOOKUP(A1107,'Part 50 Counties'!$A$2:$B$34,2)</f>
        <v>No</v>
      </c>
      <c r="O1107" s="25">
        <f>(IF(N1107="No",0,(IF(D1107="CO2",0,(VLOOKUP(F1107,'Rule Reductions'!$C$2:$E$75,2,FALSE))))))</f>
        <v>0</v>
      </c>
      <c r="P1107" s="25">
        <f>(IF(N1107="No",0,(IF(D1107="CO2",0,(VLOOKUP(F1107,'Rule Reductions'!$C$2:$E$75,3,FALSE))))))</f>
        <v>0</v>
      </c>
      <c r="Q1107" s="22">
        <f t="shared" si="102"/>
        <v>0.53651006192358763</v>
      </c>
      <c r="R1107" s="22">
        <f t="shared" si="103"/>
        <v>0.56499277549192206</v>
      </c>
      <c r="S1107" s="22">
        <f t="shared" si="104"/>
        <v>0.48758705995476159</v>
      </c>
      <c r="T1107" s="22">
        <f t="shared" si="105"/>
        <v>0.55323698222305773</v>
      </c>
      <c r="U1107" s="22">
        <f t="shared" si="106"/>
        <v>0.606563155099199</v>
      </c>
      <c r="V1107" s="22">
        <f t="shared" si="107"/>
        <v>0.50581881472904955</v>
      </c>
    </row>
    <row r="1108" spans="1:22" x14ac:dyDescent="0.25">
      <c r="A1108" s="1" t="s">
        <v>43</v>
      </c>
      <c r="B1108" s="1" t="s">
        <v>35</v>
      </c>
      <c r="C1108" s="1" t="s">
        <v>36</v>
      </c>
      <c r="D1108" s="1" t="s">
        <v>23</v>
      </c>
      <c r="E1108" s="6">
        <v>2.84329113924051</v>
      </c>
      <c r="F1108" s="1" t="s">
        <v>36</v>
      </c>
      <c r="G1108" s="1" t="s">
        <v>101</v>
      </c>
      <c r="H1108" s="13">
        <f>IF(G1108="Mix",'Growth Factors'!$N$7,(IF(G1108="Oil",'Growth Factors'!$E$7,'Growth Factors'!$K$7)))</f>
        <v>8.9570562775409979E-2</v>
      </c>
      <c r="I1108" s="23">
        <f>IF(G1108="Mix",'Growth Factors'!$O$7,(IF(G1108="Oil",'Growth Factors'!$F$7,'Growth Factors'!$L$7)))</f>
        <v>0.14741463403243865</v>
      </c>
      <c r="J1108" s="23">
        <f>IF(G1108="Mix",'Growth Factors'!$P$7,(IF(G1108="Oil",'Growth Factors'!$G$7,'Growth Factors'!$M$7)))</f>
        <v>-9.7846340250338504E-3</v>
      </c>
      <c r="K1108" s="23">
        <f>IF(G1108="Mix",'Growth Factors'!$N$12,(IF(G1108="Oil",'Growth Factors'!$E$12,'Growth Factors'!$K$12)))</f>
        <v>0.12354040091572198</v>
      </c>
      <c r="L1108" s="23">
        <f>IF(G1108="Mix",'Growth Factors'!$O$12,(IF(G1108="Oil",'Growth Factors'!$F$12,'Growth Factors'!$L$12)))</f>
        <v>0.23183776999580308</v>
      </c>
      <c r="M1108" s="23">
        <f>IF(G1108="Mix",'Growth Factors'!$P$12,(IF(G1108="Oil",'Growth Factors'!$G$12,'Growth Factors'!$M$12)))</f>
        <v>2.7241294693957304E-2</v>
      </c>
      <c r="N1108" s="24" t="str">
        <f>VLOOKUP(A1108,'Part 50 Counties'!$A$2:$B$34,2)</f>
        <v>No</v>
      </c>
      <c r="O1108" s="25">
        <f>(IF(N1108="No",0,(IF(D1108="CO2",0,(VLOOKUP(F1108,'Rule Reductions'!$C$2:$E$75,2,FALSE))))))</f>
        <v>0</v>
      </c>
      <c r="P1108" s="25">
        <f>(IF(N1108="No",0,(IF(D1108="CO2",0,(VLOOKUP(F1108,'Rule Reductions'!$C$2:$E$75,3,FALSE))))))</f>
        <v>0</v>
      </c>
      <c r="Q1108" s="22">
        <f t="shared" si="102"/>
        <v>3.0979663267166191</v>
      </c>
      <c r="R1108" s="22">
        <f t="shared" si="103"/>
        <v>3.2624338619793254</v>
      </c>
      <c r="S1108" s="22">
        <f t="shared" si="104"/>
        <v>2.8154705760164203</v>
      </c>
      <c r="T1108" s="22">
        <f t="shared" si="105"/>
        <v>3.1945524665024023</v>
      </c>
      <c r="U1108" s="22">
        <f t="shared" si="106"/>
        <v>3.5024734164108566</v>
      </c>
      <c r="V1108" s="22">
        <f t="shared" si="107"/>
        <v>2.9207460710652784</v>
      </c>
    </row>
    <row r="1109" spans="1:22" x14ac:dyDescent="0.25">
      <c r="A1109" s="1" t="s">
        <v>43</v>
      </c>
      <c r="B1109" s="1" t="s">
        <v>35</v>
      </c>
      <c r="C1109" s="1" t="s">
        <v>36</v>
      </c>
      <c r="D1109" s="1" t="s">
        <v>24</v>
      </c>
      <c r="E1109" s="7">
        <v>8.3544303797468397E-2</v>
      </c>
      <c r="F1109" s="1" t="s">
        <v>36</v>
      </c>
      <c r="G1109" s="1" t="s">
        <v>101</v>
      </c>
      <c r="H1109" s="13">
        <f>IF(G1109="Mix",'Growth Factors'!$N$7,(IF(G1109="Oil",'Growth Factors'!$E$7,'Growth Factors'!$K$7)))</f>
        <v>8.9570562775409979E-2</v>
      </c>
      <c r="I1109" s="23">
        <f>IF(G1109="Mix",'Growth Factors'!$O$7,(IF(G1109="Oil",'Growth Factors'!$F$7,'Growth Factors'!$L$7)))</f>
        <v>0.14741463403243865</v>
      </c>
      <c r="J1109" s="23">
        <f>IF(G1109="Mix",'Growth Factors'!$P$7,(IF(G1109="Oil",'Growth Factors'!$G$7,'Growth Factors'!$M$7)))</f>
        <v>-9.7846340250338504E-3</v>
      </c>
      <c r="K1109" s="23">
        <f>IF(G1109="Mix",'Growth Factors'!$N$12,(IF(G1109="Oil",'Growth Factors'!$E$12,'Growth Factors'!$K$12)))</f>
        <v>0.12354040091572198</v>
      </c>
      <c r="L1109" s="23">
        <f>IF(G1109="Mix",'Growth Factors'!$O$12,(IF(G1109="Oil",'Growth Factors'!$F$12,'Growth Factors'!$L$12)))</f>
        <v>0.23183776999580308</v>
      </c>
      <c r="M1109" s="23">
        <f>IF(G1109="Mix",'Growth Factors'!$P$12,(IF(G1109="Oil",'Growth Factors'!$G$12,'Growth Factors'!$M$12)))</f>
        <v>2.7241294693957304E-2</v>
      </c>
      <c r="N1109" s="24" t="str">
        <f>VLOOKUP(A1109,'Part 50 Counties'!$A$2:$B$34,2)</f>
        <v>No</v>
      </c>
      <c r="O1109" s="25">
        <f>(IF(N1109="No",0,(IF(D1109="CO2",0,(VLOOKUP(F1109,'Rule Reductions'!$C$2:$E$75,2,FALSE))))))</f>
        <v>0</v>
      </c>
      <c r="P1109" s="25">
        <f>(IF(N1109="No",0,(IF(D1109="CO2",0,(VLOOKUP(F1109,'Rule Reductions'!$C$2:$E$75,3,FALSE))))))</f>
        <v>0</v>
      </c>
      <c r="Q1109" s="22">
        <f t="shared" si="102"/>
        <v>9.102741410528746E-2</v>
      </c>
      <c r="R1109" s="22">
        <f t="shared" si="103"/>
        <v>9.5859956767267079E-2</v>
      </c>
      <c r="S1109" s="22">
        <f t="shared" si="104"/>
        <v>8.2726853359933919E-2</v>
      </c>
      <c r="T1109" s="22">
        <f t="shared" si="105"/>
        <v>9.386540058283252E-2</v>
      </c>
      <c r="U1109" s="22">
        <f t="shared" si="106"/>
        <v>0.10291302888572539</v>
      </c>
      <c r="V1109" s="22">
        <f t="shared" si="107"/>
        <v>8.5820158797216731E-2</v>
      </c>
    </row>
    <row r="1110" spans="1:22" x14ac:dyDescent="0.25">
      <c r="A1110" s="1" t="s">
        <v>22</v>
      </c>
      <c r="B1110" s="1" t="s">
        <v>35</v>
      </c>
      <c r="C1110" s="1" t="s">
        <v>36</v>
      </c>
      <c r="D1110" s="1" t="s">
        <v>23</v>
      </c>
      <c r="E1110" s="2">
        <v>13.7898734177215</v>
      </c>
      <c r="F1110" s="1" t="s">
        <v>36</v>
      </c>
      <c r="G1110" s="1" t="s">
        <v>101</v>
      </c>
      <c r="H1110" s="13">
        <f>IF(G1110="Mix",'Growth Factors'!$N$7,(IF(G1110="Oil",'Growth Factors'!$E$7,'Growth Factors'!$K$7)))</f>
        <v>8.9570562775409979E-2</v>
      </c>
      <c r="I1110" s="23">
        <f>IF(G1110="Mix",'Growth Factors'!$O$7,(IF(G1110="Oil",'Growth Factors'!$F$7,'Growth Factors'!$L$7)))</f>
        <v>0.14741463403243865</v>
      </c>
      <c r="J1110" s="23">
        <f>IF(G1110="Mix",'Growth Factors'!$P$7,(IF(G1110="Oil",'Growth Factors'!$G$7,'Growth Factors'!$M$7)))</f>
        <v>-9.7846340250338504E-3</v>
      </c>
      <c r="K1110" s="23">
        <f>IF(G1110="Mix",'Growth Factors'!$N$12,(IF(G1110="Oil",'Growth Factors'!$E$12,'Growth Factors'!$K$12)))</f>
        <v>0.12354040091572198</v>
      </c>
      <c r="L1110" s="23">
        <f>IF(G1110="Mix",'Growth Factors'!$O$12,(IF(G1110="Oil",'Growth Factors'!$F$12,'Growth Factors'!$L$12)))</f>
        <v>0.23183776999580308</v>
      </c>
      <c r="M1110" s="23">
        <f>IF(G1110="Mix",'Growth Factors'!$P$12,(IF(G1110="Oil",'Growth Factors'!$G$12,'Growth Factors'!$M$12)))</f>
        <v>2.7241294693957304E-2</v>
      </c>
      <c r="N1110" s="24" t="str">
        <f>VLOOKUP(A1110,'Part 50 Counties'!$A$2:$B$34,2)</f>
        <v>Yes</v>
      </c>
      <c r="O1110" s="25">
        <f>(IF(N1110="No",0,(IF(D1110="CO2",0,(VLOOKUP(F1110,'Rule Reductions'!$C$2:$E$75,2,FALSE))))))</f>
        <v>0.105</v>
      </c>
      <c r="P1110" s="25">
        <f>(IF(N1110="No",0,(IF(D1110="CO2",0,(VLOOKUP(F1110,'Rule Reductions'!$C$2:$E$75,3,FALSE))))))</f>
        <v>0.35</v>
      </c>
      <c r="Q1110" s="22">
        <f t="shared" si="102"/>
        <v>13.447410925611891</v>
      </c>
      <c r="R1110" s="22">
        <f t="shared" si="103"/>
        <v>14.16131879204897</v>
      </c>
      <c r="S1110" s="22">
        <f t="shared" si="104"/>
        <v>12.22117537500441</v>
      </c>
      <c r="T1110" s="22">
        <f t="shared" si="105"/>
        <v>10.070761940410517</v>
      </c>
      <c r="U1110" s="22">
        <f t="shared" si="106"/>
        <v>11.041476497616799</v>
      </c>
      <c r="V1110" s="22">
        <f t="shared" si="107"/>
        <v>9.2075928251359134</v>
      </c>
    </row>
    <row r="1111" spans="1:22" x14ac:dyDescent="0.25">
      <c r="A1111" s="1" t="s">
        <v>22</v>
      </c>
      <c r="B1111" s="1" t="s">
        <v>35</v>
      </c>
      <c r="C1111" s="1" t="s">
        <v>36</v>
      </c>
      <c r="D1111" s="1" t="s">
        <v>24</v>
      </c>
      <c r="E1111" s="4">
        <v>0.45063291139240502</v>
      </c>
      <c r="F1111" s="1" t="s">
        <v>36</v>
      </c>
      <c r="G1111" s="1" t="s">
        <v>101</v>
      </c>
      <c r="H1111" s="13">
        <f>IF(G1111="Mix",'Growth Factors'!$N$7,(IF(G1111="Oil",'Growth Factors'!$E$7,'Growth Factors'!$K$7)))</f>
        <v>8.9570562775409979E-2</v>
      </c>
      <c r="I1111" s="23">
        <f>IF(G1111="Mix",'Growth Factors'!$O$7,(IF(G1111="Oil",'Growth Factors'!$F$7,'Growth Factors'!$L$7)))</f>
        <v>0.14741463403243865</v>
      </c>
      <c r="J1111" s="23">
        <f>IF(G1111="Mix",'Growth Factors'!$P$7,(IF(G1111="Oil",'Growth Factors'!$G$7,'Growth Factors'!$M$7)))</f>
        <v>-9.7846340250338504E-3</v>
      </c>
      <c r="K1111" s="23">
        <f>IF(G1111="Mix",'Growth Factors'!$N$12,(IF(G1111="Oil",'Growth Factors'!$E$12,'Growth Factors'!$K$12)))</f>
        <v>0.12354040091572198</v>
      </c>
      <c r="L1111" s="23">
        <f>IF(G1111="Mix",'Growth Factors'!$O$12,(IF(G1111="Oil",'Growth Factors'!$F$12,'Growth Factors'!$L$12)))</f>
        <v>0.23183776999580308</v>
      </c>
      <c r="M1111" s="23">
        <f>IF(G1111="Mix",'Growth Factors'!$P$12,(IF(G1111="Oil",'Growth Factors'!$G$12,'Growth Factors'!$M$12)))</f>
        <v>2.7241294693957304E-2</v>
      </c>
      <c r="N1111" s="24" t="str">
        <f>VLOOKUP(A1111,'Part 50 Counties'!$A$2:$B$34,2)</f>
        <v>Yes</v>
      </c>
      <c r="O1111" s="25">
        <f>(IF(N1111="No",0,(IF(D1111="CO2",0,(VLOOKUP(F1111,'Rule Reductions'!$C$2:$E$75,2,FALSE))))))</f>
        <v>0</v>
      </c>
      <c r="P1111" s="25">
        <f>(IF(N1111="No",0,(IF(D1111="CO2",0,(VLOOKUP(F1111,'Rule Reductions'!$C$2:$E$75,3,FALSE))))))</f>
        <v>0</v>
      </c>
      <c r="Q1111" s="22">
        <f t="shared" si="102"/>
        <v>0.49099635487094417</v>
      </c>
      <c r="R1111" s="22">
        <f t="shared" si="103"/>
        <v>0.51706279710828884</v>
      </c>
      <c r="S1111" s="22">
        <f t="shared" si="104"/>
        <v>0.44622363327479486</v>
      </c>
      <c r="T1111" s="22">
        <f t="shared" si="105"/>
        <v>0.50630428193164179</v>
      </c>
      <c r="U1111" s="22">
        <f t="shared" si="106"/>
        <v>0.55510664065633653</v>
      </c>
      <c r="V1111" s="22">
        <f t="shared" si="107"/>
        <v>0.46290873533044147</v>
      </c>
    </row>
    <row r="1112" spans="1:22" x14ac:dyDescent="0.25">
      <c r="A1112" s="1" t="s">
        <v>44</v>
      </c>
      <c r="B1112" s="1" t="s">
        <v>35</v>
      </c>
      <c r="C1112" s="1" t="s">
        <v>36</v>
      </c>
      <c r="D1112" s="1" t="s">
        <v>23</v>
      </c>
      <c r="E1112" s="2">
        <v>12.7948101265823</v>
      </c>
      <c r="F1112" s="1" t="s">
        <v>36</v>
      </c>
      <c r="G1112" s="1" t="s">
        <v>101</v>
      </c>
      <c r="H1112" s="13">
        <f>IF(G1112="Mix",'Growth Factors'!$N$7,(IF(G1112="Oil",'Growth Factors'!$E$7,'Growth Factors'!$K$7)))</f>
        <v>8.9570562775409979E-2</v>
      </c>
      <c r="I1112" s="23">
        <f>IF(G1112="Mix",'Growth Factors'!$O$7,(IF(G1112="Oil",'Growth Factors'!$F$7,'Growth Factors'!$L$7)))</f>
        <v>0.14741463403243865</v>
      </c>
      <c r="J1112" s="23">
        <f>IF(G1112="Mix",'Growth Factors'!$P$7,(IF(G1112="Oil",'Growth Factors'!$G$7,'Growth Factors'!$M$7)))</f>
        <v>-9.7846340250338504E-3</v>
      </c>
      <c r="K1112" s="23">
        <f>IF(G1112="Mix",'Growth Factors'!$N$12,(IF(G1112="Oil",'Growth Factors'!$E$12,'Growth Factors'!$K$12)))</f>
        <v>0.12354040091572198</v>
      </c>
      <c r="L1112" s="23">
        <f>IF(G1112="Mix",'Growth Factors'!$O$12,(IF(G1112="Oil",'Growth Factors'!$F$12,'Growth Factors'!$L$12)))</f>
        <v>0.23183776999580308</v>
      </c>
      <c r="M1112" s="23">
        <f>IF(G1112="Mix",'Growth Factors'!$P$12,(IF(G1112="Oil",'Growth Factors'!$G$12,'Growth Factors'!$M$12)))</f>
        <v>2.7241294693957304E-2</v>
      </c>
      <c r="N1112" s="24" t="str">
        <f>VLOOKUP(A1112,'Part 50 Counties'!$A$2:$B$34,2)</f>
        <v>Yes</v>
      </c>
      <c r="O1112" s="25">
        <f>(IF(N1112="No",0,(IF(D1112="CO2",0,(VLOOKUP(F1112,'Rule Reductions'!$C$2:$E$75,2,FALSE))))))</f>
        <v>0.105</v>
      </c>
      <c r="P1112" s="25">
        <f>(IF(N1112="No",0,(IF(D1112="CO2",0,(VLOOKUP(F1112,'Rule Reductions'!$C$2:$E$75,3,FALSE))))))</f>
        <v>0.35</v>
      </c>
      <c r="Q1112" s="22">
        <f t="shared" si="102"/>
        <v>12.477059380851189</v>
      </c>
      <c r="R1112" s="22">
        <f t="shared" si="103"/>
        <v>13.139452379121739</v>
      </c>
      <c r="S1112" s="22">
        <f t="shared" si="104"/>
        <v>11.339307744906137</v>
      </c>
      <c r="T1112" s="22">
        <f t="shared" si="105"/>
        <v>9.3440659645195314</v>
      </c>
      <c r="U1112" s="22">
        <f t="shared" si="106"/>
        <v>10.244734743001759</v>
      </c>
      <c r="V1112" s="22">
        <f t="shared" si="107"/>
        <v>8.5431822578659435</v>
      </c>
    </row>
    <row r="1113" spans="1:22" x14ac:dyDescent="0.25">
      <c r="A1113" s="1" t="s">
        <v>44</v>
      </c>
      <c r="B1113" s="1" t="s">
        <v>35</v>
      </c>
      <c r="C1113" s="1" t="s">
        <v>36</v>
      </c>
      <c r="D1113" s="1" t="s">
        <v>24</v>
      </c>
      <c r="E1113" s="4">
        <v>0.37594936708860799</v>
      </c>
      <c r="F1113" s="1" t="s">
        <v>36</v>
      </c>
      <c r="G1113" s="1" t="s">
        <v>101</v>
      </c>
      <c r="H1113" s="13">
        <f>IF(G1113="Mix",'Growth Factors'!$N$7,(IF(G1113="Oil",'Growth Factors'!$E$7,'Growth Factors'!$K$7)))</f>
        <v>8.9570562775409979E-2</v>
      </c>
      <c r="I1113" s="23">
        <f>IF(G1113="Mix",'Growth Factors'!$O$7,(IF(G1113="Oil",'Growth Factors'!$F$7,'Growth Factors'!$L$7)))</f>
        <v>0.14741463403243865</v>
      </c>
      <c r="J1113" s="23">
        <f>IF(G1113="Mix",'Growth Factors'!$P$7,(IF(G1113="Oil",'Growth Factors'!$G$7,'Growth Factors'!$M$7)))</f>
        <v>-9.7846340250338504E-3</v>
      </c>
      <c r="K1113" s="23">
        <f>IF(G1113="Mix",'Growth Factors'!$N$12,(IF(G1113="Oil",'Growth Factors'!$E$12,'Growth Factors'!$K$12)))</f>
        <v>0.12354040091572198</v>
      </c>
      <c r="L1113" s="23">
        <f>IF(G1113="Mix",'Growth Factors'!$O$12,(IF(G1113="Oil",'Growth Factors'!$F$12,'Growth Factors'!$L$12)))</f>
        <v>0.23183776999580308</v>
      </c>
      <c r="M1113" s="23">
        <f>IF(G1113="Mix",'Growth Factors'!$P$12,(IF(G1113="Oil",'Growth Factors'!$G$12,'Growth Factors'!$M$12)))</f>
        <v>2.7241294693957304E-2</v>
      </c>
      <c r="N1113" s="24" t="str">
        <f>VLOOKUP(A1113,'Part 50 Counties'!$A$2:$B$34,2)</f>
        <v>Yes</v>
      </c>
      <c r="O1113" s="25">
        <f>(IF(N1113="No",0,(IF(D1113="CO2",0,(VLOOKUP(F1113,'Rule Reductions'!$C$2:$E$75,2,FALSE))))))</f>
        <v>0</v>
      </c>
      <c r="P1113" s="25">
        <f>(IF(N1113="No",0,(IF(D1113="CO2",0,(VLOOKUP(F1113,'Rule Reductions'!$C$2:$E$75,3,FALSE))))))</f>
        <v>0</v>
      </c>
      <c r="Q1113" s="22">
        <f t="shared" si="102"/>
        <v>0.4096233634737938</v>
      </c>
      <c r="R1113" s="22">
        <f t="shared" si="103"/>
        <v>0.43136980545270209</v>
      </c>
      <c r="S1113" s="22">
        <f t="shared" si="104"/>
        <v>0.37227084011970285</v>
      </c>
      <c r="T1113" s="22">
        <f t="shared" si="105"/>
        <v>0.42239430262274652</v>
      </c>
      <c r="U1113" s="22">
        <f t="shared" si="106"/>
        <v>0.46310862998576446</v>
      </c>
      <c r="V1113" s="22">
        <f t="shared" si="107"/>
        <v>0.3861907145874755</v>
      </c>
    </row>
    <row r="1114" spans="1:22" x14ac:dyDescent="0.25">
      <c r="A1114" s="1" t="s">
        <v>67</v>
      </c>
      <c r="B1114" s="1" t="s">
        <v>35</v>
      </c>
      <c r="C1114" s="1" t="s">
        <v>36</v>
      </c>
      <c r="D1114" s="1" t="s">
        <v>23</v>
      </c>
      <c r="E1114" s="3">
        <v>0</v>
      </c>
      <c r="F1114" s="1" t="s">
        <v>36</v>
      </c>
      <c r="G1114" s="1" t="s">
        <v>101</v>
      </c>
      <c r="H1114" s="13">
        <f>IF(G1114="Mix",'Growth Factors'!$N$7,(IF(G1114="Oil",'Growth Factors'!$E$7,'Growth Factors'!$K$7)))</f>
        <v>8.9570562775409979E-2</v>
      </c>
      <c r="I1114" s="23">
        <f>IF(G1114="Mix",'Growth Factors'!$O$7,(IF(G1114="Oil",'Growth Factors'!$F$7,'Growth Factors'!$L$7)))</f>
        <v>0.14741463403243865</v>
      </c>
      <c r="J1114" s="23">
        <f>IF(G1114="Mix",'Growth Factors'!$P$7,(IF(G1114="Oil",'Growth Factors'!$G$7,'Growth Factors'!$M$7)))</f>
        <v>-9.7846340250338504E-3</v>
      </c>
      <c r="K1114" s="23">
        <f>IF(G1114="Mix",'Growth Factors'!$N$12,(IF(G1114="Oil",'Growth Factors'!$E$12,'Growth Factors'!$K$12)))</f>
        <v>0.12354040091572198</v>
      </c>
      <c r="L1114" s="23">
        <f>IF(G1114="Mix",'Growth Factors'!$O$12,(IF(G1114="Oil",'Growth Factors'!$F$12,'Growth Factors'!$L$12)))</f>
        <v>0.23183776999580308</v>
      </c>
      <c r="M1114" s="23">
        <f>IF(G1114="Mix",'Growth Factors'!$P$12,(IF(G1114="Oil",'Growth Factors'!$G$12,'Growth Factors'!$M$12)))</f>
        <v>2.7241294693957304E-2</v>
      </c>
      <c r="N1114" s="24" t="str">
        <f>VLOOKUP(A1114,'Part 50 Counties'!$A$2:$B$34,2)</f>
        <v>No</v>
      </c>
      <c r="O1114" s="25">
        <f>(IF(N1114="No",0,(IF(D1114="CO2",0,(VLOOKUP(F1114,'Rule Reductions'!$C$2:$E$75,2,FALSE))))))</f>
        <v>0</v>
      </c>
      <c r="P1114" s="25">
        <f>(IF(N1114="No",0,(IF(D1114="CO2",0,(VLOOKUP(F1114,'Rule Reductions'!$C$2:$E$75,3,FALSE))))))</f>
        <v>0</v>
      </c>
      <c r="Q1114" s="22">
        <f t="shared" si="102"/>
        <v>0</v>
      </c>
      <c r="R1114" s="22">
        <f t="shared" si="103"/>
        <v>0</v>
      </c>
      <c r="S1114" s="22">
        <f t="shared" si="104"/>
        <v>0</v>
      </c>
      <c r="T1114" s="22">
        <f t="shared" si="105"/>
        <v>0</v>
      </c>
      <c r="U1114" s="22">
        <f t="shared" si="106"/>
        <v>0</v>
      </c>
      <c r="V1114" s="22">
        <f t="shared" si="107"/>
        <v>0</v>
      </c>
    </row>
    <row r="1115" spans="1:22" x14ac:dyDescent="0.25">
      <c r="A1115" s="1" t="s">
        <v>67</v>
      </c>
      <c r="B1115" s="1" t="s">
        <v>35</v>
      </c>
      <c r="C1115" s="1" t="s">
        <v>36</v>
      </c>
      <c r="D1115" s="1" t="s">
        <v>24</v>
      </c>
      <c r="E1115" s="3">
        <v>0</v>
      </c>
      <c r="F1115" s="1" t="s">
        <v>36</v>
      </c>
      <c r="G1115" s="1" t="s">
        <v>101</v>
      </c>
      <c r="H1115" s="13">
        <f>IF(G1115="Mix",'Growth Factors'!$N$7,(IF(G1115="Oil",'Growth Factors'!$E$7,'Growth Factors'!$K$7)))</f>
        <v>8.9570562775409979E-2</v>
      </c>
      <c r="I1115" s="23">
        <f>IF(G1115="Mix",'Growth Factors'!$O$7,(IF(G1115="Oil",'Growth Factors'!$F$7,'Growth Factors'!$L$7)))</f>
        <v>0.14741463403243865</v>
      </c>
      <c r="J1115" s="23">
        <f>IF(G1115="Mix",'Growth Factors'!$P$7,(IF(G1115="Oil",'Growth Factors'!$G$7,'Growth Factors'!$M$7)))</f>
        <v>-9.7846340250338504E-3</v>
      </c>
      <c r="K1115" s="23">
        <f>IF(G1115="Mix",'Growth Factors'!$N$12,(IF(G1115="Oil",'Growth Factors'!$E$12,'Growth Factors'!$K$12)))</f>
        <v>0.12354040091572198</v>
      </c>
      <c r="L1115" s="23">
        <f>IF(G1115="Mix",'Growth Factors'!$O$12,(IF(G1115="Oil",'Growth Factors'!$F$12,'Growth Factors'!$L$12)))</f>
        <v>0.23183776999580308</v>
      </c>
      <c r="M1115" s="23">
        <f>IF(G1115="Mix",'Growth Factors'!$P$12,(IF(G1115="Oil",'Growth Factors'!$G$12,'Growth Factors'!$M$12)))</f>
        <v>2.7241294693957304E-2</v>
      </c>
      <c r="N1115" s="24" t="str">
        <f>VLOOKUP(A1115,'Part 50 Counties'!$A$2:$B$34,2)</f>
        <v>No</v>
      </c>
      <c r="O1115" s="25">
        <f>(IF(N1115="No",0,(IF(D1115="CO2",0,(VLOOKUP(F1115,'Rule Reductions'!$C$2:$E$75,2,FALSE))))))</f>
        <v>0</v>
      </c>
      <c r="P1115" s="25">
        <f>(IF(N1115="No",0,(IF(D1115="CO2",0,(VLOOKUP(F1115,'Rule Reductions'!$C$2:$E$75,3,FALSE))))))</f>
        <v>0</v>
      </c>
      <c r="Q1115" s="22">
        <f t="shared" si="102"/>
        <v>0</v>
      </c>
      <c r="R1115" s="22">
        <f t="shared" si="103"/>
        <v>0</v>
      </c>
      <c r="S1115" s="22">
        <f t="shared" si="104"/>
        <v>0</v>
      </c>
      <c r="T1115" s="22">
        <f t="shared" si="105"/>
        <v>0</v>
      </c>
      <c r="U1115" s="22">
        <f t="shared" si="106"/>
        <v>0</v>
      </c>
      <c r="V1115" s="22">
        <f t="shared" si="107"/>
        <v>0</v>
      </c>
    </row>
    <row r="1116" spans="1:22" x14ac:dyDescent="0.25">
      <c r="A1116" s="1" t="s">
        <v>70</v>
      </c>
      <c r="B1116" s="1" t="s">
        <v>35</v>
      </c>
      <c r="C1116" s="1" t="s">
        <v>36</v>
      </c>
      <c r="D1116" s="1" t="s">
        <v>23</v>
      </c>
      <c r="E1116" s="6">
        <v>7.11</v>
      </c>
      <c r="F1116" s="1" t="s">
        <v>36</v>
      </c>
      <c r="G1116" s="1" t="s">
        <v>101</v>
      </c>
      <c r="H1116" s="13">
        <f>IF(G1116="Mix",'Growth Factors'!$N$7,(IF(G1116="Oil",'Growth Factors'!$E$7,'Growth Factors'!$K$7)))</f>
        <v>8.9570562775409979E-2</v>
      </c>
      <c r="I1116" s="23">
        <f>IF(G1116="Mix",'Growth Factors'!$O$7,(IF(G1116="Oil",'Growth Factors'!$F$7,'Growth Factors'!$L$7)))</f>
        <v>0.14741463403243865</v>
      </c>
      <c r="J1116" s="23">
        <f>IF(G1116="Mix",'Growth Factors'!$P$7,(IF(G1116="Oil",'Growth Factors'!$G$7,'Growth Factors'!$M$7)))</f>
        <v>-9.7846340250338504E-3</v>
      </c>
      <c r="K1116" s="23">
        <f>IF(G1116="Mix",'Growth Factors'!$N$12,(IF(G1116="Oil",'Growth Factors'!$E$12,'Growth Factors'!$K$12)))</f>
        <v>0.12354040091572198</v>
      </c>
      <c r="L1116" s="23">
        <f>IF(G1116="Mix",'Growth Factors'!$O$12,(IF(G1116="Oil",'Growth Factors'!$F$12,'Growth Factors'!$L$12)))</f>
        <v>0.23183776999580308</v>
      </c>
      <c r="M1116" s="23">
        <f>IF(G1116="Mix",'Growth Factors'!$P$12,(IF(G1116="Oil",'Growth Factors'!$G$12,'Growth Factors'!$M$12)))</f>
        <v>2.7241294693957304E-2</v>
      </c>
      <c r="N1116" s="24" t="str">
        <f>VLOOKUP(A1116,'Part 50 Counties'!$A$2:$B$34,2)</f>
        <v>Yes</v>
      </c>
      <c r="O1116" s="25">
        <f>(IF(N1116="No",0,(IF(D1116="CO2",0,(VLOOKUP(F1116,'Rule Reductions'!$C$2:$E$75,2,FALSE))))))</f>
        <v>0.105</v>
      </c>
      <c r="P1116" s="25">
        <f>(IF(N1116="No",0,(IF(D1116="CO2",0,(VLOOKUP(F1116,'Rule Reductions'!$C$2:$E$75,3,FALSE))))))</f>
        <v>0.35</v>
      </c>
      <c r="Q1116" s="22">
        <f t="shared" si="102"/>
        <v>6.9334277976931835</v>
      </c>
      <c r="R1116" s="22">
        <f t="shared" si="103"/>
        <v>7.3015156529337224</v>
      </c>
      <c r="S1116" s="22">
        <f t="shared" si="104"/>
        <v>6.3011859706133997</v>
      </c>
      <c r="T1116" s="22">
        <f t="shared" si="105"/>
        <v>5.1924419628320093</v>
      </c>
      <c r="U1116" s="22">
        <f t="shared" si="106"/>
        <v>5.6929382540356039</v>
      </c>
      <c r="V1116" s="22">
        <f t="shared" si="107"/>
        <v>4.7473956434281241</v>
      </c>
    </row>
    <row r="1117" spans="1:22" x14ac:dyDescent="0.25">
      <c r="A1117" s="1" t="s">
        <v>70</v>
      </c>
      <c r="B1117" s="1" t="s">
        <v>35</v>
      </c>
      <c r="C1117" s="1" t="s">
        <v>36</v>
      </c>
      <c r="D1117" s="1" t="s">
        <v>24</v>
      </c>
      <c r="E1117" s="4">
        <v>0.2</v>
      </c>
      <c r="F1117" s="1" t="s">
        <v>36</v>
      </c>
      <c r="G1117" s="1" t="s">
        <v>101</v>
      </c>
      <c r="H1117" s="13">
        <f>IF(G1117="Mix",'Growth Factors'!$N$7,(IF(G1117="Oil",'Growth Factors'!$E$7,'Growth Factors'!$K$7)))</f>
        <v>8.9570562775409979E-2</v>
      </c>
      <c r="I1117" s="23">
        <f>IF(G1117="Mix",'Growth Factors'!$O$7,(IF(G1117="Oil",'Growth Factors'!$F$7,'Growth Factors'!$L$7)))</f>
        <v>0.14741463403243865</v>
      </c>
      <c r="J1117" s="23">
        <f>IF(G1117="Mix",'Growth Factors'!$P$7,(IF(G1117="Oil",'Growth Factors'!$G$7,'Growth Factors'!$M$7)))</f>
        <v>-9.7846340250338504E-3</v>
      </c>
      <c r="K1117" s="23">
        <f>IF(G1117="Mix",'Growth Factors'!$N$12,(IF(G1117="Oil",'Growth Factors'!$E$12,'Growth Factors'!$K$12)))</f>
        <v>0.12354040091572198</v>
      </c>
      <c r="L1117" s="23">
        <f>IF(G1117="Mix",'Growth Factors'!$O$12,(IF(G1117="Oil",'Growth Factors'!$F$12,'Growth Factors'!$L$12)))</f>
        <v>0.23183776999580308</v>
      </c>
      <c r="M1117" s="23">
        <f>IF(G1117="Mix",'Growth Factors'!$P$12,(IF(G1117="Oil",'Growth Factors'!$G$12,'Growth Factors'!$M$12)))</f>
        <v>2.7241294693957304E-2</v>
      </c>
      <c r="N1117" s="24" t="str">
        <f>VLOOKUP(A1117,'Part 50 Counties'!$A$2:$B$34,2)</f>
        <v>Yes</v>
      </c>
      <c r="O1117" s="25">
        <f>(IF(N1117="No",0,(IF(D1117="CO2",0,(VLOOKUP(F1117,'Rule Reductions'!$C$2:$E$75,2,FALSE))))))</f>
        <v>0</v>
      </c>
      <c r="P1117" s="25">
        <f>(IF(N1117="No",0,(IF(D1117="CO2",0,(VLOOKUP(F1117,'Rule Reductions'!$C$2:$E$75,3,FALSE))))))</f>
        <v>0</v>
      </c>
      <c r="Q1117" s="22">
        <f t="shared" si="102"/>
        <v>0.217914112555082</v>
      </c>
      <c r="R1117" s="22">
        <f t="shared" si="103"/>
        <v>0.22948292680648774</v>
      </c>
      <c r="S1117" s="22">
        <f t="shared" si="104"/>
        <v>0.19804307319499326</v>
      </c>
      <c r="T1117" s="22">
        <f t="shared" si="105"/>
        <v>0.22470808018314439</v>
      </c>
      <c r="U1117" s="22">
        <f t="shared" si="106"/>
        <v>0.24636755399916066</v>
      </c>
      <c r="V1117" s="22">
        <f t="shared" si="107"/>
        <v>0.20544825893879148</v>
      </c>
    </row>
    <row r="1118" spans="1:22" x14ac:dyDescent="0.25">
      <c r="A1118" s="1" t="s">
        <v>68</v>
      </c>
      <c r="B1118" s="1" t="s">
        <v>35</v>
      </c>
      <c r="C1118" s="1" t="s">
        <v>85</v>
      </c>
      <c r="D1118" s="1" t="s">
        <v>23</v>
      </c>
      <c r="E1118" s="4">
        <v>0.54</v>
      </c>
      <c r="F1118" s="1" t="s">
        <v>7</v>
      </c>
      <c r="G1118" s="1" t="s">
        <v>101</v>
      </c>
      <c r="H1118" s="13">
        <f>IF(G1118="Mix",'Growth Factors'!$N$7,(IF(G1118="Oil",'Growth Factors'!$E$7,'Growth Factors'!$K$7)))</f>
        <v>8.9570562775409979E-2</v>
      </c>
      <c r="I1118" s="23">
        <f>IF(G1118="Mix",'Growth Factors'!$O$7,(IF(G1118="Oil",'Growth Factors'!$F$7,'Growth Factors'!$L$7)))</f>
        <v>0.14741463403243865</v>
      </c>
      <c r="J1118" s="23">
        <f>IF(G1118="Mix",'Growth Factors'!$P$7,(IF(G1118="Oil",'Growth Factors'!$G$7,'Growth Factors'!$M$7)))</f>
        <v>-9.7846340250338504E-3</v>
      </c>
      <c r="K1118" s="23">
        <f>IF(G1118="Mix",'Growth Factors'!$N$12,(IF(G1118="Oil",'Growth Factors'!$E$12,'Growth Factors'!$K$12)))</f>
        <v>0.12354040091572198</v>
      </c>
      <c r="L1118" s="23">
        <f>IF(G1118="Mix",'Growth Factors'!$O$12,(IF(G1118="Oil",'Growth Factors'!$F$12,'Growth Factors'!$L$12)))</f>
        <v>0.23183776999580308</v>
      </c>
      <c r="M1118" s="23">
        <f>IF(G1118="Mix",'Growth Factors'!$P$12,(IF(G1118="Oil",'Growth Factors'!$G$12,'Growth Factors'!$M$12)))</f>
        <v>2.7241294693957304E-2</v>
      </c>
      <c r="N1118" s="24" t="str">
        <f>VLOOKUP(A1118,'Part 50 Counties'!$A$2:$B$34,2)</f>
        <v>Yes</v>
      </c>
      <c r="O1118" s="25">
        <f>(IF(N1118="No",0,(IF(D1118="CO2",0,(VLOOKUP(F1118,'Rule Reductions'!$C$2:$E$75,2,FALSE))))))</f>
        <v>0</v>
      </c>
      <c r="P1118" s="25">
        <f>(IF(N1118="No",0,(IF(D1118="CO2",0,(VLOOKUP(F1118,'Rule Reductions'!$C$2:$E$75,3,FALSE))))))</f>
        <v>0</v>
      </c>
      <c r="Q1118" s="22">
        <f t="shared" si="102"/>
        <v>0.58836810389872141</v>
      </c>
      <c r="R1118" s="22">
        <f t="shared" si="103"/>
        <v>0.61960390237751695</v>
      </c>
      <c r="S1118" s="22">
        <f t="shared" si="104"/>
        <v>0.53471629762648176</v>
      </c>
      <c r="T1118" s="22">
        <f t="shared" si="105"/>
        <v>0.60671181649448991</v>
      </c>
      <c r="U1118" s="22">
        <f t="shared" si="106"/>
        <v>0.66519239579773382</v>
      </c>
      <c r="V1118" s="22">
        <f t="shared" si="107"/>
        <v>0.55471029913473702</v>
      </c>
    </row>
    <row r="1119" spans="1:22" x14ac:dyDescent="0.25">
      <c r="A1119" s="1" t="s">
        <v>68</v>
      </c>
      <c r="B1119" s="1" t="s">
        <v>35</v>
      </c>
      <c r="C1119" s="1" t="s">
        <v>85</v>
      </c>
      <c r="D1119" s="1" t="s">
        <v>24</v>
      </c>
      <c r="E1119" s="2">
        <v>28750.1</v>
      </c>
      <c r="F1119" s="1" t="s">
        <v>7</v>
      </c>
      <c r="G1119" s="1" t="s">
        <v>101</v>
      </c>
      <c r="H1119" s="13">
        <f>IF(G1119="Mix",'Growth Factors'!$N$7,(IF(G1119="Oil",'Growth Factors'!$E$7,'Growth Factors'!$K$7)))</f>
        <v>8.9570562775409979E-2</v>
      </c>
      <c r="I1119" s="23">
        <f>IF(G1119="Mix",'Growth Factors'!$O$7,(IF(G1119="Oil",'Growth Factors'!$F$7,'Growth Factors'!$L$7)))</f>
        <v>0.14741463403243865</v>
      </c>
      <c r="J1119" s="23">
        <f>IF(G1119="Mix",'Growth Factors'!$P$7,(IF(G1119="Oil",'Growth Factors'!$G$7,'Growth Factors'!$M$7)))</f>
        <v>-9.7846340250338504E-3</v>
      </c>
      <c r="K1119" s="23">
        <f>IF(G1119="Mix",'Growth Factors'!$N$12,(IF(G1119="Oil",'Growth Factors'!$E$12,'Growth Factors'!$K$12)))</f>
        <v>0.12354040091572198</v>
      </c>
      <c r="L1119" s="23">
        <f>IF(G1119="Mix",'Growth Factors'!$O$12,(IF(G1119="Oil",'Growth Factors'!$F$12,'Growth Factors'!$L$12)))</f>
        <v>0.23183776999580308</v>
      </c>
      <c r="M1119" s="23">
        <f>IF(G1119="Mix",'Growth Factors'!$P$12,(IF(G1119="Oil",'Growth Factors'!$G$12,'Growth Factors'!$M$12)))</f>
        <v>2.7241294693957304E-2</v>
      </c>
      <c r="N1119" s="24" t="str">
        <f>VLOOKUP(A1119,'Part 50 Counties'!$A$2:$B$34,2)</f>
        <v>Yes</v>
      </c>
      <c r="O1119" s="25">
        <f>(IF(N1119="No",0,(IF(D1119="CO2",0,(VLOOKUP(F1119,'Rule Reductions'!$C$2:$E$75,2,FALSE))))))</f>
        <v>0</v>
      </c>
      <c r="P1119" s="25">
        <f>(IF(N1119="No",0,(IF(D1119="CO2",0,(VLOOKUP(F1119,'Rule Reductions'!$C$2:$E$75,3,FALSE))))))</f>
        <v>0</v>
      </c>
      <c r="Q1119" s="22">
        <f t="shared" si="102"/>
        <v>31325.262636849311</v>
      </c>
      <c r="R1119" s="22">
        <f t="shared" si="103"/>
        <v>32988.285469896015</v>
      </c>
      <c r="S1119" s="22">
        <f t="shared" si="104"/>
        <v>28468.790793316875</v>
      </c>
      <c r="T1119" s="22">
        <f t="shared" si="105"/>
        <v>32301.898880367095</v>
      </c>
      <c r="U1119" s="22">
        <f t="shared" si="106"/>
        <v>35415.459071156336</v>
      </c>
      <c r="V1119" s="22">
        <f t="shared" si="107"/>
        <v>29533.289946580742</v>
      </c>
    </row>
    <row r="1120" spans="1:22" x14ac:dyDescent="0.25">
      <c r="A1120" s="1" t="s">
        <v>40</v>
      </c>
      <c r="B1120" s="1" t="s">
        <v>35</v>
      </c>
      <c r="C1120" s="1" t="s">
        <v>85</v>
      </c>
      <c r="D1120" s="1" t="s">
        <v>23</v>
      </c>
      <c r="E1120" s="2">
        <v>45.05</v>
      </c>
      <c r="F1120" s="1" t="s">
        <v>7</v>
      </c>
      <c r="G1120" s="1" t="s">
        <v>101</v>
      </c>
      <c r="H1120" s="13">
        <f>IF(G1120="Mix",'Growth Factors'!$N$7,(IF(G1120="Oil",'Growth Factors'!$E$7,'Growth Factors'!$K$7)))</f>
        <v>8.9570562775409979E-2</v>
      </c>
      <c r="I1120" s="23">
        <f>IF(G1120="Mix",'Growth Factors'!$O$7,(IF(G1120="Oil",'Growth Factors'!$F$7,'Growth Factors'!$L$7)))</f>
        <v>0.14741463403243865</v>
      </c>
      <c r="J1120" s="23">
        <f>IF(G1120="Mix",'Growth Factors'!$P$7,(IF(G1120="Oil",'Growth Factors'!$G$7,'Growth Factors'!$M$7)))</f>
        <v>-9.7846340250338504E-3</v>
      </c>
      <c r="K1120" s="23">
        <f>IF(G1120="Mix",'Growth Factors'!$N$12,(IF(G1120="Oil",'Growth Factors'!$E$12,'Growth Factors'!$K$12)))</f>
        <v>0.12354040091572198</v>
      </c>
      <c r="L1120" s="23">
        <f>IF(G1120="Mix",'Growth Factors'!$O$12,(IF(G1120="Oil",'Growth Factors'!$F$12,'Growth Factors'!$L$12)))</f>
        <v>0.23183776999580308</v>
      </c>
      <c r="M1120" s="23">
        <f>IF(G1120="Mix",'Growth Factors'!$P$12,(IF(G1120="Oil",'Growth Factors'!$G$12,'Growth Factors'!$M$12)))</f>
        <v>2.7241294693957304E-2</v>
      </c>
      <c r="N1120" s="24" t="str">
        <f>VLOOKUP(A1120,'Part 50 Counties'!$A$2:$B$34,2)</f>
        <v>Yes</v>
      </c>
      <c r="O1120" s="25">
        <f>(IF(N1120="No",0,(IF(D1120="CO2",0,(VLOOKUP(F1120,'Rule Reductions'!$C$2:$E$75,2,FALSE))))))</f>
        <v>0</v>
      </c>
      <c r="P1120" s="25">
        <f>(IF(N1120="No",0,(IF(D1120="CO2",0,(VLOOKUP(F1120,'Rule Reductions'!$C$2:$E$75,3,FALSE))))))</f>
        <v>0</v>
      </c>
      <c r="Q1120" s="22">
        <f t="shared" si="102"/>
        <v>49.085153853032217</v>
      </c>
      <c r="R1120" s="22">
        <f t="shared" si="103"/>
        <v>51.691029263161361</v>
      </c>
      <c r="S1120" s="22">
        <f t="shared" si="104"/>
        <v>44.609202237172227</v>
      </c>
      <c r="T1120" s="22">
        <f t="shared" si="105"/>
        <v>50.61549506125327</v>
      </c>
      <c r="U1120" s="22">
        <f t="shared" si="106"/>
        <v>55.494291538310932</v>
      </c>
      <c r="V1120" s="22">
        <f t="shared" si="107"/>
        <v>46.277220325962773</v>
      </c>
    </row>
    <row r="1121" spans="1:22" x14ac:dyDescent="0.25">
      <c r="A1121" s="1" t="s">
        <v>40</v>
      </c>
      <c r="B1121" s="1" t="s">
        <v>35</v>
      </c>
      <c r="C1121" s="1" t="s">
        <v>85</v>
      </c>
      <c r="D1121" s="1" t="s">
        <v>24</v>
      </c>
      <c r="E1121" s="2">
        <v>60613.318319879501</v>
      </c>
      <c r="F1121" s="1" t="s">
        <v>7</v>
      </c>
      <c r="G1121" s="1" t="s">
        <v>101</v>
      </c>
      <c r="H1121" s="13">
        <f>IF(G1121="Mix",'Growth Factors'!$N$7,(IF(G1121="Oil",'Growth Factors'!$E$7,'Growth Factors'!$K$7)))</f>
        <v>8.9570562775409979E-2</v>
      </c>
      <c r="I1121" s="23">
        <f>IF(G1121="Mix",'Growth Factors'!$O$7,(IF(G1121="Oil",'Growth Factors'!$F$7,'Growth Factors'!$L$7)))</f>
        <v>0.14741463403243865</v>
      </c>
      <c r="J1121" s="23">
        <f>IF(G1121="Mix",'Growth Factors'!$P$7,(IF(G1121="Oil",'Growth Factors'!$G$7,'Growth Factors'!$M$7)))</f>
        <v>-9.7846340250338504E-3</v>
      </c>
      <c r="K1121" s="23">
        <f>IF(G1121="Mix",'Growth Factors'!$N$12,(IF(G1121="Oil",'Growth Factors'!$E$12,'Growth Factors'!$K$12)))</f>
        <v>0.12354040091572198</v>
      </c>
      <c r="L1121" s="23">
        <f>IF(G1121="Mix",'Growth Factors'!$O$12,(IF(G1121="Oil",'Growth Factors'!$F$12,'Growth Factors'!$L$12)))</f>
        <v>0.23183776999580308</v>
      </c>
      <c r="M1121" s="23">
        <f>IF(G1121="Mix",'Growth Factors'!$P$12,(IF(G1121="Oil",'Growth Factors'!$G$12,'Growth Factors'!$M$12)))</f>
        <v>2.7241294693957304E-2</v>
      </c>
      <c r="N1121" s="24" t="str">
        <f>VLOOKUP(A1121,'Part 50 Counties'!$A$2:$B$34,2)</f>
        <v>Yes</v>
      </c>
      <c r="O1121" s="25">
        <f>(IF(N1121="No",0,(IF(D1121="CO2",0,(VLOOKUP(F1121,'Rule Reductions'!$C$2:$E$75,2,FALSE))))))</f>
        <v>0</v>
      </c>
      <c r="P1121" s="25">
        <f>(IF(N1121="No",0,(IF(D1121="CO2",0,(VLOOKUP(F1121,'Rule Reductions'!$C$2:$E$75,3,FALSE))))))</f>
        <v>0</v>
      </c>
      <c r="Q1121" s="22">
        <f t="shared" si="102"/>
        <v>66042.487353476172</v>
      </c>
      <c r="R1121" s="22">
        <f t="shared" si="103"/>
        <v>69548.608457496244</v>
      </c>
      <c r="S1121" s="22">
        <f t="shared" si="104"/>
        <v>60020.239183076599</v>
      </c>
      <c r="T1121" s="22">
        <f t="shared" si="105"/>
        <v>68101.511965949685</v>
      </c>
      <c r="U1121" s="22">
        <f t="shared" si="106"/>
        <v>74665.774871206129</v>
      </c>
      <c r="V1121" s="22">
        <f t="shared" si="107"/>
        <v>62264.503586609979</v>
      </c>
    </row>
    <row r="1122" spans="1:22" x14ac:dyDescent="0.25">
      <c r="A1122" s="1" t="s">
        <v>61</v>
      </c>
      <c r="B1122" s="1" t="s">
        <v>35</v>
      </c>
      <c r="C1122" s="1" t="s">
        <v>85</v>
      </c>
      <c r="D1122" s="1" t="s">
        <v>23</v>
      </c>
      <c r="E1122" s="6">
        <v>1.98</v>
      </c>
      <c r="F1122" s="1" t="s">
        <v>7</v>
      </c>
      <c r="G1122" s="1" t="s">
        <v>101</v>
      </c>
      <c r="H1122" s="13">
        <f>IF(G1122="Mix",'Growth Factors'!$N$7,(IF(G1122="Oil",'Growth Factors'!$E$7,'Growth Factors'!$K$7)))</f>
        <v>8.9570562775409979E-2</v>
      </c>
      <c r="I1122" s="23">
        <f>IF(G1122="Mix",'Growth Factors'!$O$7,(IF(G1122="Oil",'Growth Factors'!$F$7,'Growth Factors'!$L$7)))</f>
        <v>0.14741463403243865</v>
      </c>
      <c r="J1122" s="23">
        <f>IF(G1122="Mix",'Growth Factors'!$P$7,(IF(G1122="Oil",'Growth Factors'!$G$7,'Growth Factors'!$M$7)))</f>
        <v>-9.7846340250338504E-3</v>
      </c>
      <c r="K1122" s="23">
        <f>IF(G1122="Mix",'Growth Factors'!$N$12,(IF(G1122="Oil",'Growth Factors'!$E$12,'Growth Factors'!$K$12)))</f>
        <v>0.12354040091572198</v>
      </c>
      <c r="L1122" s="23">
        <f>IF(G1122="Mix",'Growth Factors'!$O$12,(IF(G1122="Oil",'Growth Factors'!$F$12,'Growth Factors'!$L$12)))</f>
        <v>0.23183776999580308</v>
      </c>
      <c r="M1122" s="23">
        <f>IF(G1122="Mix",'Growth Factors'!$P$12,(IF(G1122="Oil",'Growth Factors'!$G$12,'Growth Factors'!$M$12)))</f>
        <v>2.7241294693957304E-2</v>
      </c>
      <c r="N1122" s="24" t="str">
        <f>VLOOKUP(A1122,'Part 50 Counties'!$A$2:$B$34,2)</f>
        <v>No</v>
      </c>
      <c r="O1122" s="25">
        <f>(IF(N1122="No",0,(IF(D1122="CO2",0,(VLOOKUP(F1122,'Rule Reductions'!$C$2:$E$75,2,FALSE))))))</f>
        <v>0</v>
      </c>
      <c r="P1122" s="25">
        <f>(IF(N1122="No",0,(IF(D1122="CO2",0,(VLOOKUP(F1122,'Rule Reductions'!$C$2:$E$75,3,FALSE))))))</f>
        <v>0</v>
      </c>
      <c r="Q1122" s="22">
        <f t="shared" si="102"/>
        <v>2.1573497142953117</v>
      </c>
      <c r="R1122" s="22">
        <f t="shared" si="103"/>
        <v>2.2718809753842288</v>
      </c>
      <c r="S1122" s="22">
        <f t="shared" si="104"/>
        <v>1.960626424630433</v>
      </c>
      <c r="T1122" s="22">
        <f t="shared" si="105"/>
        <v>2.2246099938131296</v>
      </c>
      <c r="U1122" s="22">
        <f t="shared" si="106"/>
        <v>2.4390387845916903</v>
      </c>
      <c r="V1122" s="22">
        <f t="shared" si="107"/>
        <v>2.0339377634940354</v>
      </c>
    </row>
    <row r="1123" spans="1:22" x14ac:dyDescent="0.25">
      <c r="A1123" s="1" t="s">
        <v>61</v>
      </c>
      <c r="B1123" s="1" t="s">
        <v>35</v>
      </c>
      <c r="C1123" s="1" t="s">
        <v>85</v>
      </c>
      <c r="D1123" s="1" t="s">
        <v>24</v>
      </c>
      <c r="E1123" s="2">
        <v>104919.5</v>
      </c>
      <c r="F1123" s="1" t="s">
        <v>7</v>
      </c>
      <c r="G1123" s="1" t="s">
        <v>101</v>
      </c>
      <c r="H1123" s="13">
        <f>IF(G1123="Mix",'Growth Factors'!$N$7,(IF(G1123="Oil",'Growth Factors'!$E$7,'Growth Factors'!$K$7)))</f>
        <v>8.9570562775409979E-2</v>
      </c>
      <c r="I1123" s="23">
        <f>IF(G1123="Mix",'Growth Factors'!$O$7,(IF(G1123="Oil",'Growth Factors'!$F$7,'Growth Factors'!$L$7)))</f>
        <v>0.14741463403243865</v>
      </c>
      <c r="J1123" s="23">
        <f>IF(G1123="Mix",'Growth Factors'!$P$7,(IF(G1123="Oil",'Growth Factors'!$G$7,'Growth Factors'!$M$7)))</f>
        <v>-9.7846340250338504E-3</v>
      </c>
      <c r="K1123" s="23">
        <f>IF(G1123="Mix",'Growth Factors'!$N$12,(IF(G1123="Oil",'Growth Factors'!$E$12,'Growth Factors'!$K$12)))</f>
        <v>0.12354040091572198</v>
      </c>
      <c r="L1123" s="23">
        <f>IF(G1123="Mix",'Growth Factors'!$O$12,(IF(G1123="Oil",'Growth Factors'!$F$12,'Growth Factors'!$L$12)))</f>
        <v>0.23183776999580308</v>
      </c>
      <c r="M1123" s="23">
        <f>IF(G1123="Mix",'Growth Factors'!$P$12,(IF(G1123="Oil",'Growth Factors'!$G$12,'Growth Factors'!$M$12)))</f>
        <v>2.7241294693957304E-2</v>
      </c>
      <c r="N1123" s="24" t="str">
        <f>VLOOKUP(A1123,'Part 50 Counties'!$A$2:$B$34,2)</f>
        <v>No</v>
      </c>
      <c r="O1123" s="25">
        <f>(IF(N1123="No",0,(IF(D1123="CO2",0,(VLOOKUP(F1123,'Rule Reductions'!$C$2:$E$75,2,FALSE))))))</f>
        <v>0</v>
      </c>
      <c r="P1123" s="25">
        <f>(IF(N1123="No",0,(IF(D1123="CO2",0,(VLOOKUP(F1123,'Rule Reductions'!$C$2:$E$75,3,FALSE))))))</f>
        <v>0</v>
      </c>
      <c r="Q1123" s="22">
        <f t="shared" si="102"/>
        <v>114317.19866111463</v>
      </c>
      <c r="R1123" s="22">
        <f t="shared" si="103"/>
        <v>120386.16969536645</v>
      </c>
      <c r="S1123" s="22">
        <f t="shared" si="104"/>
        <v>103892.90109041047</v>
      </c>
      <c r="T1123" s="22">
        <f t="shared" si="105"/>
        <v>117881.29709387709</v>
      </c>
      <c r="U1123" s="22">
        <f t="shared" si="106"/>
        <v>129243.80290907467</v>
      </c>
      <c r="V1123" s="22">
        <f t="shared" si="107"/>
        <v>107777.64301864266</v>
      </c>
    </row>
    <row r="1124" spans="1:22" x14ac:dyDescent="0.25">
      <c r="A1124" s="1" t="s">
        <v>41</v>
      </c>
      <c r="B1124" s="1" t="s">
        <v>35</v>
      </c>
      <c r="C1124" s="1" t="s">
        <v>85</v>
      </c>
      <c r="D1124" s="1" t="s">
        <v>23</v>
      </c>
      <c r="E1124" s="4">
        <v>0.5</v>
      </c>
      <c r="F1124" s="1" t="s">
        <v>7</v>
      </c>
      <c r="G1124" s="1" t="s">
        <v>101</v>
      </c>
      <c r="H1124" s="13">
        <f>IF(G1124="Mix",'Growth Factors'!$N$7,(IF(G1124="Oil",'Growth Factors'!$E$7,'Growth Factors'!$K$7)))</f>
        <v>8.9570562775409979E-2</v>
      </c>
      <c r="I1124" s="23">
        <f>IF(G1124="Mix",'Growth Factors'!$O$7,(IF(G1124="Oil",'Growth Factors'!$F$7,'Growth Factors'!$L$7)))</f>
        <v>0.14741463403243865</v>
      </c>
      <c r="J1124" s="23">
        <f>IF(G1124="Mix",'Growth Factors'!$P$7,(IF(G1124="Oil",'Growth Factors'!$G$7,'Growth Factors'!$M$7)))</f>
        <v>-9.7846340250338504E-3</v>
      </c>
      <c r="K1124" s="23">
        <f>IF(G1124="Mix",'Growth Factors'!$N$12,(IF(G1124="Oil",'Growth Factors'!$E$12,'Growth Factors'!$K$12)))</f>
        <v>0.12354040091572198</v>
      </c>
      <c r="L1124" s="23">
        <f>IF(G1124="Mix",'Growth Factors'!$O$12,(IF(G1124="Oil",'Growth Factors'!$F$12,'Growth Factors'!$L$12)))</f>
        <v>0.23183776999580308</v>
      </c>
      <c r="M1124" s="23">
        <f>IF(G1124="Mix",'Growth Factors'!$P$12,(IF(G1124="Oil",'Growth Factors'!$G$12,'Growth Factors'!$M$12)))</f>
        <v>2.7241294693957304E-2</v>
      </c>
      <c r="N1124" s="24" t="str">
        <f>VLOOKUP(A1124,'Part 50 Counties'!$A$2:$B$34,2)</f>
        <v>Yes</v>
      </c>
      <c r="O1124" s="25">
        <f>(IF(N1124="No",0,(IF(D1124="CO2",0,(VLOOKUP(F1124,'Rule Reductions'!$C$2:$E$75,2,FALSE))))))</f>
        <v>0</v>
      </c>
      <c r="P1124" s="25">
        <f>(IF(N1124="No",0,(IF(D1124="CO2",0,(VLOOKUP(F1124,'Rule Reductions'!$C$2:$E$75,3,FALSE))))))</f>
        <v>0</v>
      </c>
      <c r="Q1124" s="22">
        <f t="shared" si="102"/>
        <v>0.54478528138770499</v>
      </c>
      <c r="R1124" s="22">
        <f t="shared" si="103"/>
        <v>0.57370731701621935</v>
      </c>
      <c r="S1124" s="22">
        <f t="shared" si="104"/>
        <v>0.49510768298748309</v>
      </c>
      <c r="T1124" s="22">
        <f t="shared" si="105"/>
        <v>0.56177020045786097</v>
      </c>
      <c r="U1124" s="22">
        <f t="shared" si="106"/>
        <v>0.61591888499790159</v>
      </c>
      <c r="V1124" s="22">
        <f t="shared" si="107"/>
        <v>0.51362064734697865</v>
      </c>
    </row>
    <row r="1125" spans="1:22" x14ac:dyDescent="0.25">
      <c r="A1125" s="1" t="s">
        <v>41</v>
      </c>
      <c r="B1125" s="1" t="s">
        <v>35</v>
      </c>
      <c r="C1125" s="1" t="s">
        <v>85</v>
      </c>
      <c r="D1125" s="1" t="s">
        <v>24</v>
      </c>
      <c r="E1125" s="2">
        <v>26499.9</v>
      </c>
      <c r="F1125" s="1" t="s">
        <v>7</v>
      </c>
      <c r="G1125" s="1" t="s">
        <v>101</v>
      </c>
      <c r="H1125" s="13">
        <f>IF(G1125="Mix",'Growth Factors'!$N$7,(IF(G1125="Oil",'Growth Factors'!$E$7,'Growth Factors'!$K$7)))</f>
        <v>8.9570562775409979E-2</v>
      </c>
      <c r="I1125" s="23">
        <f>IF(G1125="Mix",'Growth Factors'!$O$7,(IF(G1125="Oil",'Growth Factors'!$F$7,'Growth Factors'!$L$7)))</f>
        <v>0.14741463403243865</v>
      </c>
      <c r="J1125" s="23">
        <f>IF(G1125="Mix",'Growth Factors'!$P$7,(IF(G1125="Oil",'Growth Factors'!$G$7,'Growth Factors'!$M$7)))</f>
        <v>-9.7846340250338504E-3</v>
      </c>
      <c r="K1125" s="23">
        <f>IF(G1125="Mix",'Growth Factors'!$N$12,(IF(G1125="Oil",'Growth Factors'!$E$12,'Growth Factors'!$K$12)))</f>
        <v>0.12354040091572198</v>
      </c>
      <c r="L1125" s="23">
        <f>IF(G1125="Mix",'Growth Factors'!$O$12,(IF(G1125="Oil",'Growth Factors'!$F$12,'Growth Factors'!$L$12)))</f>
        <v>0.23183776999580308</v>
      </c>
      <c r="M1125" s="23">
        <f>IF(G1125="Mix",'Growth Factors'!$P$12,(IF(G1125="Oil",'Growth Factors'!$G$12,'Growth Factors'!$M$12)))</f>
        <v>2.7241294693957304E-2</v>
      </c>
      <c r="N1125" s="24" t="str">
        <f>VLOOKUP(A1125,'Part 50 Counties'!$A$2:$B$34,2)</f>
        <v>Yes</v>
      </c>
      <c r="O1125" s="25">
        <f>(IF(N1125="No",0,(IF(D1125="CO2",0,(VLOOKUP(F1125,'Rule Reductions'!$C$2:$E$75,2,FALSE))))))</f>
        <v>0</v>
      </c>
      <c r="P1125" s="25">
        <f>(IF(N1125="No",0,(IF(D1125="CO2",0,(VLOOKUP(F1125,'Rule Reductions'!$C$2:$E$75,3,FALSE))))))</f>
        <v>0</v>
      </c>
      <c r="Q1125" s="22">
        <f t="shared" si="102"/>
        <v>28873.510956492089</v>
      </c>
      <c r="R1125" s="22">
        <f t="shared" si="103"/>
        <v>30406.373060396225</v>
      </c>
      <c r="S1125" s="22">
        <f t="shared" si="104"/>
        <v>26240.608176800008</v>
      </c>
      <c r="T1125" s="22">
        <f t="shared" si="105"/>
        <v>29773.70827022654</v>
      </c>
      <c r="U1125" s="22">
        <f t="shared" si="106"/>
        <v>32643.577721111786</v>
      </c>
      <c r="V1125" s="22">
        <f t="shared" si="107"/>
        <v>27221.791585260402</v>
      </c>
    </row>
    <row r="1126" spans="1:22" x14ac:dyDescent="0.25">
      <c r="A1126" s="1" t="s">
        <v>64</v>
      </c>
      <c r="B1126" s="1" t="s">
        <v>35</v>
      </c>
      <c r="C1126" s="1" t="s">
        <v>85</v>
      </c>
      <c r="D1126" s="1" t="s">
        <v>23</v>
      </c>
      <c r="E1126" s="4">
        <v>0.28999999999999998</v>
      </c>
      <c r="F1126" s="1" t="s">
        <v>7</v>
      </c>
      <c r="G1126" s="1" t="s">
        <v>101</v>
      </c>
      <c r="H1126" s="13">
        <f>IF(G1126="Mix",'Growth Factors'!$N$7,(IF(G1126="Oil",'Growth Factors'!$E$7,'Growth Factors'!$K$7)))</f>
        <v>8.9570562775409979E-2</v>
      </c>
      <c r="I1126" s="23">
        <f>IF(G1126="Mix",'Growth Factors'!$O$7,(IF(G1126="Oil",'Growth Factors'!$F$7,'Growth Factors'!$L$7)))</f>
        <v>0.14741463403243865</v>
      </c>
      <c r="J1126" s="23">
        <f>IF(G1126="Mix",'Growth Factors'!$P$7,(IF(G1126="Oil",'Growth Factors'!$G$7,'Growth Factors'!$M$7)))</f>
        <v>-9.7846340250338504E-3</v>
      </c>
      <c r="K1126" s="23">
        <f>IF(G1126="Mix",'Growth Factors'!$N$12,(IF(G1126="Oil",'Growth Factors'!$E$12,'Growth Factors'!$K$12)))</f>
        <v>0.12354040091572198</v>
      </c>
      <c r="L1126" s="23">
        <f>IF(G1126="Mix",'Growth Factors'!$O$12,(IF(G1126="Oil",'Growth Factors'!$F$12,'Growth Factors'!$L$12)))</f>
        <v>0.23183776999580308</v>
      </c>
      <c r="M1126" s="23">
        <f>IF(G1126="Mix",'Growth Factors'!$P$12,(IF(G1126="Oil",'Growth Factors'!$G$12,'Growth Factors'!$M$12)))</f>
        <v>2.7241294693957304E-2</v>
      </c>
      <c r="N1126" s="24" t="str">
        <f>VLOOKUP(A1126,'Part 50 Counties'!$A$2:$B$34,2)</f>
        <v>No</v>
      </c>
      <c r="O1126" s="25">
        <f>(IF(N1126="No",0,(IF(D1126="CO2",0,(VLOOKUP(F1126,'Rule Reductions'!$C$2:$E$75,2,FALSE))))))</f>
        <v>0</v>
      </c>
      <c r="P1126" s="25">
        <f>(IF(N1126="No",0,(IF(D1126="CO2",0,(VLOOKUP(F1126,'Rule Reductions'!$C$2:$E$75,3,FALSE))))))</f>
        <v>0</v>
      </c>
      <c r="Q1126" s="22">
        <f t="shared" si="102"/>
        <v>0.31597546320486886</v>
      </c>
      <c r="R1126" s="22">
        <f t="shared" si="103"/>
        <v>0.33275024386940721</v>
      </c>
      <c r="S1126" s="22">
        <f t="shared" si="104"/>
        <v>0.28716245613274016</v>
      </c>
      <c r="T1126" s="22">
        <f t="shared" si="105"/>
        <v>0.32582671626555931</v>
      </c>
      <c r="U1126" s="22">
        <f t="shared" si="106"/>
        <v>0.35723295329878291</v>
      </c>
      <c r="V1126" s="22">
        <f t="shared" si="107"/>
        <v>0.29789997546124758</v>
      </c>
    </row>
    <row r="1127" spans="1:22" x14ac:dyDescent="0.25">
      <c r="A1127" s="1" t="s">
        <v>64</v>
      </c>
      <c r="B1127" s="1" t="s">
        <v>35</v>
      </c>
      <c r="C1127" s="1" t="s">
        <v>85</v>
      </c>
      <c r="D1127" s="1" t="s">
        <v>24</v>
      </c>
      <c r="E1127" s="2">
        <v>15238.9</v>
      </c>
      <c r="F1127" s="1" t="s">
        <v>7</v>
      </c>
      <c r="G1127" s="1" t="s">
        <v>101</v>
      </c>
      <c r="H1127" s="13">
        <f>IF(G1127="Mix",'Growth Factors'!$N$7,(IF(G1127="Oil",'Growth Factors'!$E$7,'Growth Factors'!$K$7)))</f>
        <v>8.9570562775409979E-2</v>
      </c>
      <c r="I1127" s="23">
        <f>IF(G1127="Mix",'Growth Factors'!$O$7,(IF(G1127="Oil",'Growth Factors'!$F$7,'Growth Factors'!$L$7)))</f>
        <v>0.14741463403243865</v>
      </c>
      <c r="J1127" s="23">
        <f>IF(G1127="Mix",'Growth Factors'!$P$7,(IF(G1127="Oil",'Growth Factors'!$G$7,'Growth Factors'!$M$7)))</f>
        <v>-9.7846340250338504E-3</v>
      </c>
      <c r="K1127" s="23">
        <f>IF(G1127="Mix",'Growth Factors'!$N$12,(IF(G1127="Oil",'Growth Factors'!$E$12,'Growth Factors'!$K$12)))</f>
        <v>0.12354040091572198</v>
      </c>
      <c r="L1127" s="23">
        <f>IF(G1127="Mix",'Growth Factors'!$O$12,(IF(G1127="Oil",'Growth Factors'!$F$12,'Growth Factors'!$L$12)))</f>
        <v>0.23183776999580308</v>
      </c>
      <c r="M1127" s="23">
        <f>IF(G1127="Mix",'Growth Factors'!$P$12,(IF(G1127="Oil",'Growth Factors'!$G$12,'Growth Factors'!$M$12)))</f>
        <v>2.7241294693957304E-2</v>
      </c>
      <c r="N1127" s="24" t="str">
        <f>VLOOKUP(A1127,'Part 50 Counties'!$A$2:$B$34,2)</f>
        <v>No</v>
      </c>
      <c r="O1127" s="25">
        <f>(IF(N1127="No",0,(IF(D1127="CO2",0,(VLOOKUP(F1127,'Rule Reductions'!$C$2:$E$75,2,FALSE))))))</f>
        <v>0</v>
      </c>
      <c r="P1127" s="25">
        <f>(IF(N1127="No",0,(IF(D1127="CO2",0,(VLOOKUP(F1127,'Rule Reductions'!$C$2:$E$75,3,FALSE))))))</f>
        <v>0</v>
      </c>
      <c r="Q1127" s="22">
        <f t="shared" si="102"/>
        <v>16603.856849078195</v>
      </c>
      <c r="R1127" s="22">
        <f t="shared" si="103"/>
        <v>17485.336866556929</v>
      </c>
      <c r="S1127" s="22">
        <f t="shared" si="104"/>
        <v>15089.792940555912</v>
      </c>
      <c r="T1127" s="22">
        <f t="shared" si="105"/>
        <v>17121.519815514595</v>
      </c>
      <c r="U1127" s="22">
        <f t="shared" si="106"/>
        <v>18771.852593189044</v>
      </c>
      <c r="V1127" s="22">
        <f t="shared" si="107"/>
        <v>15654.027365711745</v>
      </c>
    </row>
    <row r="1128" spans="1:22" x14ac:dyDescent="0.25">
      <c r="A1128" s="1" t="s">
        <v>63</v>
      </c>
      <c r="B1128" s="1" t="s">
        <v>35</v>
      </c>
      <c r="C1128" s="1" t="s">
        <v>85</v>
      </c>
      <c r="D1128" s="1" t="s">
        <v>23</v>
      </c>
      <c r="E1128" s="6">
        <v>1.60557785832723</v>
      </c>
      <c r="F1128" s="1" t="s">
        <v>7</v>
      </c>
      <c r="G1128" s="1" t="s">
        <v>101</v>
      </c>
      <c r="H1128" s="13">
        <f>IF(G1128="Mix",'Growth Factors'!$N$7,(IF(G1128="Oil",'Growth Factors'!$E$7,'Growth Factors'!$K$7)))</f>
        <v>8.9570562775409979E-2</v>
      </c>
      <c r="I1128" s="23">
        <f>IF(G1128="Mix",'Growth Factors'!$O$7,(IF(G1128="Oil",'Growth Factors'!$F$7,'Growth Factors'!$L$7)))</f>
        <v>0.14741463403243865</v>
      </c>
      <c r="J1128" s="23">
        <f>IF(G1128="Mix",'Growth Factors'!$P$7,(IF(G1128="Oil",'Growth Factors'!$G$7,'Growth Factors'!$M$7)))</f>
        <v>-9.7846340250338504E-3</v>
      </c>
      <c r="K1128" s="23">
        <f>IF(G1128="Mix",'Growth Factors'!$N$12,(IF(G1128="Oil",'Growth Factors'!$E$12,'Growth Factors'!$K$12)))</f>
        <v>0.12354040091572198</v>
      </c>
      <c r="L1128" s="23">
        <f>IF(G1128="Mix",'Growth Factors'!$O$12,(IF(G1128="Oil",'Growth Factors'!$F$12,'Growth Factors'!$L$12)))</f>
        <v>0.23183776999580308</v>
      </c>
      <c r="M1128" s="23">
        <f>IF(G1128="Mix",'Growth Factors'!$P$12,(IF(G1128="Oil",'Growth Factors'!$G$12,'Growth Factors'!$M$12)))</f>
        <v>2.7241294693957304E-2</v>
      </c>
      <c r="N1128" s="24" t="str">
        <f>VLOOKUP(A1128,'Part 50 Counties'!$A$2:$B$34,2)</f>
        <v>No</v>
      </c>
      <c r="O1128" s="25">
        <f>(IF(N1128="No",0,(IF(D1128="CO2",0,(VLOOKUP(F1128,'Rule Reductions'!$C$2:$E$75,2,FALSE))))))</f>
        <v>0</v>
      </c>
      <c r="P1128" s="25">
        <f>(IF(N1128="No",0,(IF(D1128="CO2",0,(VLOOKUP(F1128,'Rule Reductions'!$C$2:$E$75,3,FALSE))))))</f>
        <v>0</v>
      </c>
      <c r="Q1128" s="22">
        <f t="shared" si="102"/>
        <v>1.7493903706773375</v>
      </c>
      <c r="R1128" s="22">
        <f t="shared" si="103"/>
        <v>1.8422635307231254</v>
      </c>
      <c r="S1128" s="22">
        <f t="shared" si="104"/>
        <v>1.5898678665848005</v>
      </c>
      <c r="T1128" s="22">
        <f t="shared" si="105"/>
        <v>1.8039315906463822</v>
      </c>
      <c r="U1128" s="22">
        <f t="shared" si="106"/>
        <v>1.9778114485564526</v>
      </c>
      <c r="V1128" s="22">
        <f t="shared" si="107"/>
        <v>1.649315877920015</v>
      </c>
    </row>
    <row r="1129" spans="1:22" x14ac:dyDescent="0.25">
      <c r="A1129" s="1" t="s">
        <v>63</v>
      </c>
      <c r="B1129" s="1" t="s">
        <v>35</v>
      </c>
      <c r="C1129" s="1" t="s">
        <v>85</v>
      </c>
      <c r="D1129" s="1" t="s">
        <v>24</v>
      </c>
      <c r="E1129" s="2">
        <v>65268.165042999099</v>
      </c>
      <c r="F1129" s="1" t="s">
        <v>7</v>
      </c>
      <c r="G1129" s="1" t="s">
        <v>101</v>
      </c>
      <c r="H1129" s="13">
        <f>IF(G1129="Mix",'Growth Factors'!$N$7,(IF(G1129="Oil",'Growth Factors'!$E$7,'Growth Factors'!$K$7)))</f>
        <v>8.9570562775409979E-2</v>
      </c>
      <c r="I1129" s="23">
        <f>IF(G1129="Mix",'Growth Factors'!$O$7,(IF(G1129="Oil",'Growth Factors'!$F$7,'Growth Factors'!$L$7)))</f>
        <v>0.14741463403243865</v>
      </c>
      <c r="J1129" s="23">
        <f>IF(G1129="Mix",'Growth Factors'!$P$7,(IF(G1129="Oil",'Growth Factors'!$G$7,'Growth Factors'!$M$7)))</f>
        <v>-9.7846340250338504E-3</v>
      </c>
      <c r="K1129" s="23">
        <f>IF(G1129="Mix",'Growth Factors'!$N$12,(IF(G1129="Oil",'Growth Factors'!$E$12,'Growth Factors'!$K$12)))</f>
        <v>0.12354040091572198</v>
      </c>
      <c r="L1129" s="23">
        <f>IF(G1129="Mix",'Growth Factors'!$O$12,(IF(G1129="Oil",'Growth Factors'!$F$12,'Growth Factors'!$L$12)))</f>
        <v>0.23183776999580308</v>
      </c>
      <c r="M1129" s="23">
        <f>IF(G1129="Mix",'Growth Factors'!$P$12,(IF(G1129="Oil",'Growth Factors'!$G$12,'Growth Factors'!$M$12)))</f>
        <v>2.7241294693957304E-2</v>
      </c>
      <c r="N1129" s="24" t="str">
        <f>VLOOKUP(A1129,'Part 50 Counties'!$A$2:$B$34,2)</f>
        <v>No</v>
      </c>
      <c r="O1129" s="25">
        <f>(IF(N1129="No",0,(IF(D1129="CO2",0,(VLOOKUP(F1129,'Rule Reductions'!$C$2:$E$75,2,FALSE))))))</f>
        <v>0</v>
      </c>
      <c r="P1129" s="25">
        <f>(IF(N1129="No",0,(IF(D1129="CO2",0,(VLOOKUP(F1129,'Rule Reductions'!$C$2:$E$75,3,FALSE))))))</f>
        <v>0</v>
      </c>
      <c r="Q1129" s="22">
        <f t="shared" si="102"/>
        <v>71114.271317218867</v>
      </c>
      <c r="R1129" s="22">
        <f t="shared" si="103"/>
        <v>74889.647706781616</v>
      </c>
      <c r="S1129" s="22">
        <f t="shared" si="104"/>
        <v>64629.539934567845</v>
      </c>
      <c r="T1129" s="22">
        <f t="shared" si="105"/>
        <v>73331.420319444718</v>
      </c>
      <c r="U1129" s="22">
        <f t="shared" si="106"/>
        <v>80399.790878286047</v>
      </c>
      <c r="V1129" s="22">
        <f t="shared" si="107"/>
        <v>67046.154361069275</v>
      </c>
    </row>
    <row r="1130" spans="1:22" x14ac:dyDescent="0.25">
      <c r="A1130" s="1" t="s">
        <v>48</v>
      </c>
      <c r="B1130" s="1" t="s">
        <v>35</v>
      </c>
      <c r="C1130" s="1" t="s">
        <v>85</v>
      </c>
      <c r="D1130" s="1" t="s">
        <v>23</v>
      </c>
      <c r="E1130" s="4">
        <v>0.79450880000000002</v>
      </c>
      <c r="F1130" s="1" t="s">
        <v>7</v>
      </c>
      <c r="G1130" s="1" t="s">
        <v>101</v>
      </c>
      <c r="H1130" s="13">
        <f>IF(G1130="Mix",'Growth Factors'!$N$7,(IF(G1130="Oil",'Growth Factors'!$E$7,'Growth Factors'!$K$7)))</f>
        <v>8.9570562775409979E-2</v>
      </c>
      <c r="I1130" s="23">
        <f>IF(G1130="Mix",'Growth Factors'!$O$7,(IF(G1130="Oil",'Growth Factors'!$F$7,'Growth Factors'!$L$7)))</f>
        <v>0.14741463403243865</v>
      </c>
      <c r="J1130" s="23">
        <f>IF(G1130="Mix",'Growth Factors'!$P$7,(IF(G1130="Oil",'Growth Factors'!$G$7,'Growth Factors'!$M$7)))</f>
        <v>-9.7846340250338504E-3</v>
      </c>
      <c r="K1130" s="23">
        <f>IF(G1130="Mix",'Growth Factors'!$N$12,(IF(G1130="Oil",'Growth Factors'!$E$12,'Growth Factors'!$K$12)))</f>
        <v>0.12354040091572198</v>
      </c>
      <c r="L1130" s="23">
        <f>IF(G1130="Mix",'Growth Factors'!$O$12,(IF(G1130="Oil",'Growth Factors'!$F$12,'Growth Factors'!$L$12)))</f>
        <v>0.23183776999580308</v>
      </c>
      <c r="M1130" s="23">
        <f>IF(G1130="Mix",'Growth Factors'!$P$12,(IF(G1130="Oil",'Growth Factors'!$G$12,'Growth Factors'!$M$12)))</f>
        <v>2.7241294693957304E-2</v>
      </c>
      <c r="N1130" s="24" t="str">
        <f>VLOOKUP(A1130,'Part 50 Counties'!$A$2:$B$34,2)</f>
        <v>No</v>
      </c>
      <c r="O1130" s="25">
        <f>(IF(N1130="No",0,(IF(D1130="CO2",0,(VLOOKUP(F1130,'Rule Reductions'!$C$2:$E$75,2,FALSE))))))</f>
        <v>0</v>
      </c>
      <c r="P1130" s="25">
        <f>(IF(N1130="No",0,(IF(D1130="CO2",0,(VLOOKUP(F1130,'Rule Reductions'!$C$2:$E$75,3,FALSE))))))</f>
        <v>0</v>
      </c>
      <c r="Q1130" s="22">
        <f t="shared" si="102"/>
        <v>0.8656734003460157</v>
      </c>
      <c r="R1130" s="22">
        <f t="shared" si="103"/>
        <v>0.91163102398755202</v>
      </c>
      <c r="S1130" s="22">
        <f t="shared" si="104"/>
        <v>0.78673482216233126</v>
      </c>
      <c r="T1130" s="22">
        <f t="shared" si="105"/>
        <v>0.8926627356830692</v>
      </c>
      <c r="U1130" s="22">
        <f t="shared" si="106"/>
        <v>0.97870594843404157</v>
      </c>
      <c r="V1130" s="22">
        <f t="shared" si="107"/>
        <v>0.81615224835774236</v>
      </c>
    </row>
    <row r="1131" spans="1:22" x14ac:dyDescent="0.25">
      <c r="A1131" s="1" t="s">
        <v>48</v>
      </c>
      <c r="B1131" s="1" t="s">
        <v>35</v>
      </c>
      <c r="C1131" s="1" t="s">
        <v>85</v>
      </c>
      <c r="D1131" s="1" t="s">
        <v>24</v>
      </c>
      <c r="E1131" s="2">
        <v>42378.119122600001</v>
      </c>
      <c r="F1131" s="1" t="s">
        <v>7</v>
      </c>
      <c r="G1131" s="1" t="s">
        <v>101</v>
      </c>
      <c r="H1131" s="13">
        <f>IF(G1131="Mix",'Growth Factors'!$N$7,(IF(G1131="Oil",'Growth Factors'!$E$7,'Growth Factors'!$K$7)))</f>
        <v>8.9570562775409979E-2</v>
      </c>
      <c r="I1131" s="23">
        <f>IF(G1131="Mix",'Growth Factors'!$O$7,(IF(G1131="Oil",'Growth Factors'!$F$7,'Growth Factors'!$L$7)))</f>
        <v>0.14741463403243865</v>
      </c>
      <c r="J1131" s="23">
        <f>IF(G1131="Mix",'Growth Factors'!$P$7,(IF(G1131="Oil",'Growth Factors'!$G$7,'Growth Factors'!$M$7)))</f>
        <v>-9.7846340250338504E-3</v>
      </c>
      <c r="K1131" s="23">
        <f>IF(G1131="Mix",'Growth Factors'!$N$12,(IF(G1131="Oil",'Growth Factors'!$E$12,'Growth Factors'!$K$12)))</f>
        <v>0.12354040091572198</v>
      </c>
      <c r="L1131" s="23">
        <f>IF(G1131="Mix",'Growth Factors'!$O$12,(IF(G1131="Oil",'Growth Factors'!$F$12,'Growth Factors'!$L$12)))</f>
        <v>0.23183776999580308</v>
      </c>
      <c r="M1131" s="23">
        <f>IF(G1131="Mix",'Growth Factors'!$P$12,(IF(G1131="Oil",'Growth Factors'!$G$12,'Growth Factors'!$M$12)))</f>
        <v>2.7241294693957304E-2</v>
      </c>
      <c r="N1131" s="24" t="str">
        <f>VLOOKUP(A1131,'Part 50 Counties'!$A$2:$B$34,2)</f>
        <v>No</v>
      </c>
      <c r="O1131" s="25">
        <f>(IF(N1131="No",0,(IF(D1131="CO2",0,(VLOOKUP(F1131,'Rule Reductions'!$C$2:$E$75,2,FALSE))))))</f>
        <v>0</v>
      </c>
      <c r="P1131" s="25">
        <f>(IF(N1131="No",0,(IF(D1131="CO2",0,(VLOOKUP(F1131,'Rule Reductions'!$C$2:$E$75,3,FALSE))))))</f>
        <v>0</v>
      </c>
      <c r="Q1131" s="22">
        <f t="shared" si="102"/>
        <v>46173.951101774648</v>
      </c>
      <c r="R1131" s="22">
        <f t="shared" si="103"/>
        <v>48625.274044041173</v>
      </c>
      <c r="S1131" s="22">
        <f t="shared" si="104"/>
        <v>41963.464736316069</v>
      </c>
      <c r="T1131" s="22">
        <f t="shared" si="105"/>
        <v>47613.52894906023</v>
      </c>
      <c r="U1131" s="22">
        <f t="shared" si="106"/>
        <v>52202.96775660009</v>
      </c>
      <c r="V1131" s="22">
        <f t="shared" si="107"/>
        <v>43532.553954194373</v>
      </c>
    </row>
    <row r="1132" spans="1:22" x14ac:dyDescent="0.25">
      <c r="A1132" s="1" t="s">
        <v>43</v>
      </c>
      <c r="B1132" s="1" t="s">
        <v>35</v>
      </c>
      <c r="C1132" s="1" t="s">
        <v>85</v>
      </c>
      <c r="D1132" s="1" t="s">
        <v>23</v>
      </c>
      <c r="E1132" s="7">
        <v>0.04</v>
      </c>
      <c r="F1132" s="1" t="s">
        <v>7</v>
      </c>
      <c r="G1132" s="1" t="s">
        <v>101</v>
      </c>
      <c r="H1132" s="13">
        <f>IF(G1132="Mix",'Growth Factors'!$N$7,(IF(G1132="Oil",'Growth Factors'!$E$7,'Growth Factors'!$K$7)))</f>
        <v>8.9570562775409979E-2</v>
      </c>
      <c r="I1132" s="23">
        <f>IF(G1132="Mix",'Growth Factors'!$O$7,(IF(G1132="Oil",'Growth Factors'!$F$7,'Growth Factors'!$L$7)))</f>
        <v>0.14741463403243865</v>
      </c>
      <c r="J1132" s="23">
        <f>IF(G1132="Mix",'Growth Factors'!$P$7,(IF(G1132="Oil",'Growth Factors'!$G$7,'Growth Factors'!$M$7)))</f>
        <v>-9.7846340250338504E-3</v>
      </c>
      <c r="K1132" s="23">
        <f>IF(G1132="Mix",'Growth Factors'!$N$12,(IF(G1132="Oil",'Growth Factors'!$E$12,'Growth Factors'!$K$12)))</f>
        <v>0.12354040091572198</v>
      </c>
      <c r="L1132" s="23">
        <f>IF(G1132="Mix",'Growth Factors'!$O$12,(IF(G1132="Oil",'Growth Factors'!$F$12,'Growth Factors'!$L$12)))</f>
        <v>0.23183776999580308</v>
      </c>
      <c r="M1132" s="23">
        <f>IF(G1132="Mix",'Growth Factors'!$P$12,(IF(G1132="Oil",'Growth Factors'!$G$12,'Growth Factors'!$M$12)))</f>
        <v>2.7241294693957304E-2</v>
      </c>
      <c r="N1132" s="24" t="str">
        <f>VLOOKUP(A1132,'Part 50 Counties'!$A$2:$B$34,2)</f>
        <v>No</v>
      </c>
      <c r="O1132" s="25">
        <f>(IF(N1132="No",0,(IF(D1132="CO2",0,(VLOOKUP(F1132,'Rule Reductions'!$C$2:$E$75,2,FALSE))))))</f>
        <v>0</v>
      </c>
      <c r="P1132" s="25">
        <f>(IF(N1132="No",0,(IF(D1132="CO2",0,(VLOOKUP(F1132,'Rule Reductions'!$C$2:$E$75,3,FALSE))))))</f>
        <v>0</v>
      </c>
      <c r="Q1132" s="22">
        <f t="shared" si="102"/>
        <v>4.3582822511016403E-2</v>
      </c>
      <c r="R1132" s="22">
        <f t="shared" si="103"/>
        <v>4.5896585361297551E-2</v>
      </c>
      <c r="S1132" s="22">
        <f t="shared" si="104"/>
        <v>3.9608614638998646E-2</v>
      </c>
      <c r="T1132" s="22">
        <f t="shared" si="105"/>
        <v>4.4941616036628877E-2</v>
      </c>
      <c r="U1132" s="22">
        <f t="shared" si="106"/>
        <v>4.9273510799832131E-2</v>
      </c>
      <c r="V1132" s="22">
        <f t="shared" si="107"/>
        <v>4.1089651787758294E-2</v>
      </c>
    </row>
    <row r="1133" spans="1:22" x14ac:dyDescent="0.25">
      <c r="A1133" s="1" t="s">
        <v>43</v>
      </c>
      <c r="B1133" s="1" t="s">
        <v>35</v>
      </c>
      <c r="C1133" s="1" t="s">
        <v>85</v>
      </c>
      <c r="D1133" s="1" t="s">
        <v>24</v>
      </c>
      <c r="E1133" s="2">
        <v>2277.15</v>
      </c>
      <c r="F1133" s="1" t="s">
        <v>7</v>
      </c>
      <c r="G1133" s="1" t="s">
        <v>101</v>
      </c>
      <c r="H1133" s="13">
        <f>IF(G1133="Mix",'Growth Factors'!$N$7,(IF(G1133="Oil",'Growth Factors'!$E$7,'Growth Factors'!$K$7)))</f>
        <v>8.9570562775409979E-2</v>
      </c>
      <c r="I1133" s="23">
        <f>IF(G1133="Mix",'Growth Factors'!$O$7,(IF(G1133="Oil",'Growth Factors'!$F$7,'Growth Factors'!$L$7)))</f>
        <v>0.14741463403243865</v>
      </c>
      <c r="J1133" s="23">
        <f>IF(G1133="Mix",'Growth Factors'!$P$7,(IF(G1133="Oil",'Growth Factors'!$G$7,'Growth Factors'!$M$7)))</f>
        <v>-9.7846340250338504E-3</v>
      </c>
      <c r="K1133" s="23">
        <f>IF(G1133="Mix",'Growth Factors'!$N$12,(IF(G1133="Oil",'Growth Factors'!$E$12,'Growth Factors'!$K$12)))</f>
        <v>0.12354040091572198</v>
      </c>
      <c r="L1133" s="23">
        <f>IF(G1133="Mix",'Growth Factors'!$O$12,(IF(G1133="Oil",'Growth Factors'!$F$12,'Growth Factors'!$L$12)))</f>
        <v>0.23183776999580308</v>
      </c>
      <c r="M1133" s="23">
        <f>IF(G1133="Mix",'Growth Factors'!$P$12,(IF(G1133="Oil",'Growth Factors'!$G$12,'Growth Factors'!$M$12)))</f>
        <v>2.7241294693957304E-2</v>
      </c>
      <c r="N1133" s="24" t="str">
        <f>VLOOKUP(A1133,'Part 50 Counties'!$A$2:$B$34,2)</f>
        <v>No</v>
      </c>
      <c r="O1133" s="25">
        <f>(IF(N1133="No",0,(IF(D1133="CO2",0,(VLOOKUP(F1133,'Rule Reductions'!$C$2:$E$75,2,FALSE))))))</f>
        <v>0</v>
      </c>
      <c r="P1133" s="25">
        <f>(IF(N1133="No",0,(IF(D1133="CO2",0,(VLOOKUP(F1133,'Rule Reductions'!$C$2:$E$75,3,FALSE))))))</f>
        <v>0</v>
      </c>
      <c r="Q1133" s="22">
        <f t="shared" si="102"/>
        <v>2481.1156070240249</v>
      </c>
      <c r="R1133" s="22">
        <f t="shared" si="103"/>
        <v>2612.8352338869681</v>
      </c>
      <c r="S1133" s="22">
        <f t="shared" si="104"/>
        <v>2254.8689206298945</v>
      </c>
      <c r="T1133" s="22">
        <f t="shared" si="105"/>
        <v>2558.4700239452363</v>
      </c>
      <c r="U1133" s="22">
        <f t="shared" si="106"/>
        <v>2805.0793779459432</v>
      </c>
      <c r="V1133" s="22">
        <f t="shared" si="107"/>
        <v>2339.1825142123448</v>
      </c>
    </row>
    <row r="1134" spans="1:22" x14ac:dyDescent="0.25">
      <c r="A1134" s="1" t="s">
        <v>22</v>
      </c>
      <c r="B1134" s="1" t="s">
        <v>35</v>
      </c>
      <c r="C1134" s="1" t="s">
        <v>85</v>
      </c>
      <c r="D1134" s="1" t="s">
        <v>23</v>
      </c>
      <c r="E1134" s="2">
        <v>115.099253542017</v>
      </c>
      <c r="F1134" s="1" t="s">
        <v>7</v>
      </c>
      <c r="G1134" s="1" t="s">
        <v>101</v>
      </c>
      <c r="H1134" s="13">
        <f>IF(G1134="Mix",'Growth Factors'!$N$7,(IF(G1134="Oil",'Growth Factors'!$E$7,'Growth Factors'!$K$7)))</f>
        <v>8.9570562775409979E-2</v>
      </c>
      <c r="I1134" s="23">
        <f>IF(G1134="Mix",'Growth Factors'!$O$7,(IF(G1134="Oil",'Growth Factors'!$F$7,'Growth Factors'!$L$7)))</f>
        <v>0.14741463403243865</v>
      </c>
      <c r="J1134" s="23">
        <f>IF(G1134="Mix",'Growth Factors'!$P$7,(IF(G1134="Oil",'Growth Factors'!$G$7,'Growth Factors'!$M$7)))</f>
        <v>-9.7846340250338504E-3</v>
      </c>
      <c r="K1134" s="23">
        <f>IF(G1134="Mix",'Growth Factors'!$N$12,(IF(G1134="Oil",'Growth Factors'!$E$12,'Growth Factors'!$K$12)))</f>
        <v>0.12354040091572198</v>
      </c>
      <c r="L1134" s="23">
        <f>IF(G1134="Mix",'Growth Factors'!$O$12,(IF(G1134="Oil",'Growth Factors'!$F$12,'Growth Factors'!$L$12)))</f>
        <v>0.23183776999580308</v>
      </c>
      <c r="M1134" s="23">
        <f>IF(G1134="Mix",'Growth Factors'!$P$12,(IF(G1134="Oil",'Growth Factors'!$G$12,'Growth Factors'!$M$12)))</f>
        <v>2.7241294693957304E-2</v>
      </c>
      <c r="N1134" s="24" t="str">
        <f>VLOOKUP(A1134,'Part 50 Counties'!$A$2:$B$34,2)</f>
        <v>Yes</v>
      </c>
      <c r="O1134" s="25">
        <f>(IF(N1134="No",0,(IF(D1134="CO2",0,(VLOOKUP(F1134,'Rule Reductions'!$C$2:$E$75,2,FALSE))))))</f>
        <v>0</v>
      </c>
      <c r="P1134" s="25">
        <f>(IF(N1134="No",0,(IF(D1134="CO2",0,(VLOOKUP(F1134,'Rule Reductions'!$C$2:$E$75,3,FALSE))))))</f>
        <v>0</v>
      </c>
      <c r="Q1134" s="22">
        <f t="shared" si="102"/>
        <v>125.40875845680506</v>
      </c>
      <c r="R1134" s="22">
        <f t="shared" si="103"/>
        <v>132.06656788032029</v>
      </c>
      <c r="S1134" s="22">
        <f t="shared" si="104"/>
        <v>113.97304946955379</v>
      </c>
      <c r="T1134" s="22">
        <f t="shared" si="105"/>
        <v>129.3186614696981</v>
      </c>
      <c r="U1134" s="22">
        <f t="shared" si="106"/>
        <v>141.78360781137977</v>
      </c>
      <c r="V1134" s="22">
        <f t="shared" si="107"/>
        <v>118.23470622680959</v>
      </c>
    </row>
    <row r="1135" spans="1:22" x14ac:dyDescent="0.25">
      <c r="A1135" s="1" t="s">
        <v>22</v>
      </c>
      <c r="B1135" s="1" t="s">
        <v>35</v>
      </c>
      <c r="C1135" s="1" t="s">
        <v>85</v>
      </c>
      <c r="D1135" s="1" t="s">
        <v>24</v>
      </c>
      <c r="E1135" s="2">
        <v>35417.192881025301</v>
      </c>
      <c r="F1135" s="1" t="s">
        <v>7</v>
      </c>
      <c r="G1135" s="1" t="s">
        <v>101</v>
      </c>
      <c r="H1135" s="13">
        <f>IF(G1135="Mix",'Growth Factors'!$N$7,(IF(G1135="Oil",'Growth Factors'!$E$7,'Growth Factors'!$K$7)))</f>
        <v>8.9570562775409979E-2</v>
      </c>
      <c r="I1135" s="23">
        <f>IF(G1135="Mix",'Growth Factors'!$O$7,(IF(G1135="Oil",'Growth Factors'!$F$7,'Growth Factors'!$L$7)))</f>
        <v>0.14741463403243865</v>
      </c>
      <c r="J1135" s="23">
        <f>IF(G1135="Mix",'Growth Factors'!$P$7,(IF(G1135="Oil",'Growth Factors'!$G$7,'Growth Factors'!$M$7)))</f>
        <v>-9.7846340250338504E-3</v>
      </c>
      <c r="K1135" s="23">
        <f>IF(G1135="Mix",'Growth Factors'!$N$12,(IF(G1135="Oil",'Growth Factors'!$E$12,'Growth Factors'!$K$12)))</f>
        <v>0.12354040091572198</v>
      </c>
      <c r="L1135" s="23">
        <f>IF(G1135="Mix",'Growth Factors'!$O$12,(IF(G1135="Oil",'Growth Factors'!$F$12,'Growth Factors'!$L$12)))</f>
        <v>0.23183776999580308</v>
      </c>
      <c r="M1135" s="23">
        <f>IF(G1135="Mix",'Growth Factors'!$P$12,(IF(G1135="Oil",'Growth Factors'!$G$12,'Growth Factors'!$M$12)))</f>
        <v>2.7241294693957304E-2</v>
      </c>
      <c r="N1135" s="24" t="str">
        <f>VLOOKUP(A1135,'Part 50 Counties'!$A$2:$B$34,2)</f>
        <v>Yes</v>
      </c>
      <c r="O1135" s="25">
        <f>(IF(N1135="No",0,(IF(D1135="CO2",0,(VLOOKUP(F1135,'Rule Reductions'!$C$2:$E$75,2,FALSE))))))</f>
        <v>0</v>
      </c>
      <c r="P1135" s="25">
        <f>(IF(N1135="No",0,(IF(D1135="CO2",0,(VLOOKUP(F1135,'Rule Reductions'!$C$2:$E$75,3,FALSE))))))</f>
        <v>0</v>
      </c>
      <c r="Q1135" s="22">
        <f t="shared" si="102"/>
        <v>38589.530779303983</v>
      </c>
      <c r="R1135" s="22">
        <f t="shared" si="103"/>
        <v>40638.205408037938</v>
      </c>
      <c r="S1135" s="22">
        <f t="shared" si="104"/>
        <v>35070.648610490432</v>
      </c>
      <c r="T1135" s="22">
        <f t="shared" si="105"/>
        <v>39792.647088856618</v>
      </c>
      <c r="U1135" s="22">
        <f t="shared" si="106"/>
        <v>43628.235898073443</v>
      </c>
      <c r="V1135" s="22">
        <f t="shared" si="107"/>
        <v>36382.003069530037</v>
      </c>
    </row>
    <row r="1136" spans="1:22" x14ac:dyDescent="0.25">
      <c r="A1136" s="1" t="s">
        <v>70</v>
      </c>
      <c r="B1136" s="1" t="s">
        <v>35</v>
      </c>
      <c r="C1136" s="1" t="s">
        <v>85</v>
      </c>
      <c r="D1136" s="1" t="s">
        <v>23</v>
      </c>
      <c r="E1136" s="4">
        <v>0.62</v>
      </c>
      <c r="F1136" s="1" t="s">
        <v>7</v>
      </c>
      <c r="G1136" s="1" t="s">
        <v>101</v>
      </c>
      <c r="H1136" s="13">
        <f>IF(G1136="Mix",'Growth Factors'!$N$7,(IF(G1136="Oil",'Growth Factors'!$E$7,'Growth Factors'!$K$7)))</f>
        <v>8.9570562775409979E-2</v>
      </c>
      <c r="I1136" s="23">
        <f>IF(G1136="Mix",'Growth Factors'!$O$7,(IF(G1136="Oil",'Growth Factors'!$F$7,'Growth Factors'!$L$7)))</f>
        <v>0.14741463403243865</v>
      </c>
      <c r="J1136" s="23">
        <f>IF(G1136="Mix",'Growth Factors'!$P$7,(IF(G1136="Oil",'Growth Factors'!$G$7,'Growth Factors'!$M$7)))</f>
        <v>-9.7846340250338504E-3</v>
      </c>
      <c r="K1136" s="23">
        <f>IF(G1136="Mix",'Growth Factors'!$N$12,(IF(G1136="Oil",'Growth Factors'!$E$12,'Growth Factors'!$K$12)))</f>
        <v>0.12354040091572198</v>
      </c>
      <c r="L1136" s="23">
        <f>IF(G1136="Mix",'Growth Factors'!$O$12,(IF(G1136="Oil",'Growth Factors'!$F$12,'Growth Factors'!$L$12)))</f>
        <v>0.23183776999580308</v>
      </c>
      <c r="M1136" s="23">
        <f>IF(G1136="Mix",'Growth Factors'!$P$12,(IF(G1136="Oil",'Growth Factors'!$G$12,'Growth Factors'!$M$12)))</f>
        <v>2.7241294693957304E-2</v>
      </c>
      <c r="N1136" s="24" t="str">
        <f>VLOOKUP(A1136,'Part 50 Counties'!$A$2:$B$34,2)</f>
        <v>Yes</v>
      </c>
      <c r="O1136" s="25">
        <f>(IF(N1136="No",0,(IF(D1136="CO2",0,(VLOOKUP(F1136,'Rule Reductions'!$C$2:$E$75,2,FALSE))))))</f>
        <v>0</v>
      </c>
      <c r="P1136" s="25">
        <f>(IF(N1136="No",0,(IF(D1136="CO2",0,(VLOOKUP(F1136,'Rule Reductions'!$C$2:$E$75,3,FALSE))))))</f>
        <v>0</v>
      </c>
      <c r="Q1136" s="22">
        <f t="shared" si="102"/>
        <v>0.67553374892075413</v>
      </c>
      <c r="R1136" s="22">
        <f t="shared" si="103"/>
        <v>0.71139707310011202</v>
      </c>
      <c r="S1136" s="22">
        <f t="shared" si="104"/>
        <v>0.613933526904479</v>
      </c>
      <c r="T1136" s="22">
        <f t="shared" si="105"/>
        <v>0.69659504856774757</v>
      </c>
      <c r="U1136" s="22">
        <f t="shared" si="106"/>
        <v>0.76373941739739792</v>
      </c>
      <c r="V1136" s="22">
        <f t="shared" si="107"/>
        <v>0.63688960271025352</v>
      </c>
    </row>
    <row r="1137" spans="1:22" x14ac:dyDescent="0.25">
      <c r="A1137" s="1" t="s">
        <v>70</v>
      </c>
      <c r="B1137" s="1" t="s">
        <v>35</v>
      </c>
      <c r="C1137" s="1" t="s">
        <v>85</v>
      </c>
      <c r="D1137" s="1" t="s">
        <v>24</v>
      </c>
      <c r="E1137" s="2">
        <v>32723.200000000001</v>
      </c>
      <c r="F1137" s="1" t="s">
        <v>7</v>
      </c>
      <c r="G1137" s="1" t="s">
        <v>101</v>
      </c>
      <c r="H1137" s="13">
        <f>IF(G1137="Mix",'Growth Factors'!$N$7,(IF(G1137="Oil",'Growth Factors'!$E$7,'Growth Factors'!$K$7)))</f>
        <v>8.9570562775409979E-2</v>
      </c>
      <c r="I1137" s="23">
        <f>IF(G1137="Mix",'Growth Factors'!$O$7,(IF(G1137="Oil",'Growth Factors'!$F$7,'Growth Factors'!$L$7)))</f>
        <v>0.14741463403243865</v>
      </c>
      <c r="J1137" s="23">
        <f>IF(G1137="Mix",'Growth Factors'!$P$7,(IF(G1137="Oil",'Growth Factors'!$G$7,'Growth Factors'!$M$7)))</f>
        <v>-9.7846340250338504E-3</v>
      </c>
      <c r="K1137" s="23">
        <f>IF(G1137="Mix",'Growth Factors'!$N$12,(IF(G1137="Oil",'Growth Factors'!$E$12,'Growth Factors'!$K$12)))</f>
        <v>0.12354040091572198</v>
      </c>
      <c r="L1137" s="23">
        <f>IF(G1137="Mix",'Growth Factors'!$O$12,(IF(G1137="Oil",'Growth Factors'!$F$12,'Growth Factors'!$L$12)))</f>
        <v>0.23183776999580308</v>
      </c>
      <c r="M1137" s="23">
        <f>IF(G1137="Mix",'Growth Factors'!$P$12,(IF(G1137="Oil",'Growth Factors'!$G$12,'Growth Factors'!$M$12)))</f>
        <v>2.7241294693957304E-2</v>
      </c>
      <c r="N1137" s="24" t="str">
        <f>VLOOKUP(A1137,'Part 50 Counties'!$A$2:$B$34,2)</f>
        <v>Yes</v>
      </c>
      <c r="O1137" s="25">
        <f>(IF(N1137="No",0,(IF(D1137="CO2",0,(VLOOKUP(F1137,'Rule Reductions'!$C$2:$E$75,2,FALSE))))))</f>
        <v>0</v>
      </c>
      <c r="P1137" s="25">
        <f>(IF(N1137="No",0,(IF(D1137="CO2",0,(VLOOKUP(F1137,'Rule Reductions'!$C$2:$E$75,3,FALSE))))))</f>
        <v>0</v>
      </c>
      <c r="Q1137" s="22">
        <f t="shared" si="102"/>
        <v>35654.235439812299</v>
      </c>
      <c r="R1137" s="22">
        <f t="shared" si="103"/>
        <v>37547.078552370302</v>
      </c>
      <c r="S1137" s="22">
        <f t="shared" si="104"/>
        <v>32403.015463872012</v>
      </c>
      <c r="T1137" s="22">
        <f t="shared" si="105"/>
        <v>36765.837247245356</v>
      </c>
      <c r="U1137" s="22">
        <f t="shared" si="106"/>
        <v>40309.673715126664</v>
      </c>
      <c r="V1137" s="22">
        <f t="shared" si="107"/>
        <v>33614.622334529304</v>
      </c>
    </row>
    <row r="1138" spans="1:22" x14ac:dyDescent="0.25">
      <c r="A1138" s="1" t="s">
        <v>57</v>
      </c>
      <c r="B1138" s="1" t="s">
        <v>50</v>
      </c>
      <c r="C1138" s="1" t="s">
        <v>87</v>
      </c>
      <c r="D1138" s="1" t="s">
        <v>23</v>
      </c>
      <c r="E1138" s="4">
        <v>0.106</v>
      </c>
      <c r="F1138" s="1" t="s">
        <v>87</v>
      </c>
      <c r="G1138" s="1" t="s">
        <v>100</v>
      </c>
      <c r="H1138" s="13">
        <f>IF(G1138="Mix",'Growth Factors'!$N$7,(IF(G1138="Oil",'Growth Factors'!$E$7,'Growth Factors'!$K$7)))</f>
        <v>0.12321919048916015</v>
      </c>
      <c r="I1138" s="23">
        <f>IF(G1138="Mix",'Growth Factors'!$O$7,(IF(G1138="Oil",'Growth Factors'!$F$7,'Growth Factors'!$L$7)))</f>
        <v>0.28844315001838977</v>
      </c>
      <c r="J1138" s="23">
        <f>IF(G1138="Mix",'Growth Factors'!$P$7,(IF(G1138="Oil",'Growth Factors'!$G$7,'Growth Factors'!$M$7)))</f>
        <v>-5.5772089494429255E-4</v>
      </c>
      <c r="K1138" s="23">
        <f>IF(G1138="Mix",'Growth Factors'!$N$12,(IF(G1138="Oil",'Growth Factors'!$E$12,'Growth Factors'!$K$12)))</f>
        <v>0.15067268446583987</v>
      </c>
      <c r="L1138" s="23">
        <f>IF(G1138="Mix",'Growth Factors'!$O$12,(IF(G1138="Oil",'Growth Factors'!$F$12,'Growth Factors'!$L$12)))</f>
        <v>0.41821082914081459</v>
      </c>
      <c r="M1138" s="23">
        <f>IF(G1138="Mix",'Growth Factors'!$P$12,(IF(G1138="Oil",'Growth Factors'!$G$12,'Growth Factors'!$M$12)))</f>
        <v>6.2059761281023675E-3</v>
      </c>
      <c r="N1138" s="24" t="str">
        <f>VLOOKUP(A1138,'Part 50 Counties'!$A$2:$B$34,2)</f>
        <v>No</v>
      </c>
      <c r="O1138" s="25">
        <f>(IF(N1138="No",0,(IF(D1138="CO2",0,(VLOOKUP(F1138,'Rule Reductions'!$C$2:$E$75,2,FALSE))))))</f>
        <v>0</v>
      </c>
      <c r="P1138" s="25">
        <f>(IF(N1138="No",0,(IF(D1138="CO2",0,(VLOOKUP(F1138,'Rule Reductions'!$C$2:$E$75,3,FALSE))))))</f>
        <v>0</v>
      </c>
      <c r="Q1138" s="22">
        <f t="shared" si="102"/>
        <v>0.11906123419185098</v>
      </c>
      <c r="R1138" s="22">
        <f t="shared" si="103"/>
        <v>0.13657497390194931</v>
      </c>
      <c r="S1138" s="22">
        <f t="shared" si="104"/>
        <v>0.1059408815851359</v>
      </c>
      <c r="T1138" s="22">
        <f t="shared" si="105"/>
        <v>0.12197130455337903</v>
      </c>
      <c r="U1138" s="22">
        <f t="shared" si="106"/>
        <v>0.15033034788892635</v>
      </c>
      <c r="V1138" s="22">
        <f t="shared" si="107"/>
        <v>0.10665783346957884</v>
      </c>
    </row>
    <row r="1139" spans="1:22" x14ac:dyDescent="0.25">
      <c r="A1139" s="1" t="s">
        <v>57</v>
      </c>
      <c r="B1139" s="1" t="s">
        <v>50</v>
      </c>
      <c r="C1139" s="1" t="s">
        <v>87</v>
      </c>
      <c r="D1139" s="1" t="s">
        <v>24</v>
      </c>
      <c r="E1139" s="9">
        <v>3.1800000000000001E-3</v>
      </c>
      <c r="F1139" s="1" t="s">
        <v>87</v>
      </c>
      <c r="G1139" s="1" t="s">
        <v>100</v>
      </c>
      <c r="H1139" s="13">
        <f>IF(G1139="Mix",'Growth Factors'!$N$7,(IF(G1139="Oil",'Growth Factors'!$E$7,'Growth Factors'!$K$7)))</f>
        <v>0.12321919048916015</v>
      </c>
      <c r="I1139" s="23">
        <f>IF(G1139="Mix",'Growth Factors'!$O$7,(IF(G1139="Oil",'Growth Factors'!$F$7,'Growth Factors'!$L$7)))</f>
        <v>0.28844315001838977</v>
      </c>
      <c r="J1139" s="23">
        <f>IF(G1139="Mix",'Growth Factors'!$P$7,(IF(G1139="Oil",'Growth Factors'!$G$7,'Growth Factors'!$M$7)))</f>
        <v>-5.5772089494429255E-4</v>
      </c>
      <c r="K1139" s="23">
        <f>IF(G1139="Mix",'Growth Factors'!$N$12,(IF(G1139="Oil",'Growth Factors'!$E$12,'Growth Factors'!$K$12)))</f>
        <v>0.15067268446583987</v>
      </c>
      <c r="L1139" s="23">
        <f>IF(G1139="Mix",'Growth Factors'!$O$12,(IF(G1139="Oil",'Growth Factors'!$F$12,'Growth Factors'!$L$12)))</f>
        <v>0.41821082914081459</v>
      </c>
      <c r="M1139" s="23">
        <f>IF(G1139="Mix",'Growth Factors'!$P$12,(IF(G1139="Oil",'Growth Factors'!$G$12,'Growth Factors'!$M$12)))</f>
        <v>6.2059761281023675E-3</v>
      </c>
      <c r="N1139" s="24" t="str">
        <f>VLOOKUP(A1139,'Part 50 Counties'!$A$2:$B$34,2)</f>
        <v>No</v>
      </c>
      <c r="O1139" s="25">
        <f>(IF(N1139="No",0,(IF(D1139="CO2",0,(VLOOKUP(F1139,'Rule Reductions'!$C$2:$E$75,2,FALSE))))))</f>
        <v>0</v>
      </c>
      <c r="P1139" s="25">
        <f>(IF(N1139="No",0,(IF(D1139="CO2",0,(VLOOKUP(F1139,'Rule Reductions'!$C$2:$E$75,3,FALSE))))))</f>
        <v>0</v>
      </c>
      <c r="Q1139" s="22">
        <f t="shared" si="102"/>
        <v>3.5718370257555297E-3</v>
      </c>
      <c r="R1139" s="22">
        <f t="shared" si="103"/>
        <v>4.0972492170584796E-3</v>
      </c>
      <c r="S1139" s="22">
        <f t="shared" si="104"/>
        <v>3.1782264475540773E-3</v>
      </c>
      <c r="T1139" s="22">
        <f t="shared" si="105"/>
        <v>3.6591391366013709E-3</v>
      </c>
      <c r="U1139" s="22">
        <f t="shared" si="106"/>
        <v>4.5099104366677911E-3</v>
      </c>
      <c r="V1139" s="22">
        <f t="shared" si="107"/>
        <v>3.1997350040873654E-3</v>
      </c>
    </row>
    <row r="1140" spans="1:22" x14ac:dyDescent="0.25">
      <c r="A1140" s="1" t="s">
        <v>51</v>
      </c>
      <c r="B1140" s="1" t="s">
        <v>50</v>
      </c>
      <c r="C1140" s="1" t="s">
        <v>87</v>
      </c>
      <c r="D1140" s="1" t="s">
        <v>23</v>
      </c>
      <c r="E1140" s="4">
        <v>0.159</v>
      </c>
      <c r="F1140" s="1" t="s">
        <v>87</v>
      </c>
      <c r="G1140" s="1" t="s">
        <v>100</v>
      </c>
      <c r="H1140" s="13">
        <f>IF(G1140="Mix",'Growth Factors'!$N$7,(IF(G1140="Oil",'Growth Factors'!$E$7,'Growth Factors'!$K$7)))</f>
        <v>0.12321919048916015</v>
      </c>
      <c r="I1140" s="23">
        <f>IF(G1140="Mix",'Growth Factors'!$O$7,(IF(G1140="Oil",'Growth Factors'!$F$7,'Growth Factors'!$L$7)))</f>
        <v>0.28844315001838977</v>
      </c>
      <c r="J1140" s="23">
        <f>IF(G1140="Mix",'Growth Factors'!$P$7,(IF(G1140="Oil",'Growth Factors'!$G$7,'Growth Factors'!$M$7)))</f>
        <v>-5.5772089494429255E-4</v>
      </c>
      <c r="K1140" s="23">
        <f>IF(G1140="Mix",'Growth Factors'!$N$12,(IF(G1140="Oil",'Growth Factors'!$E$12,'Growth Factors'!$K$12)))</f>
        <v>0.15067268446583987</v>
      </c>
      <c r="L1140" s="23">
        <f>IF(G1140="Mix",'Growth Factors'!$O$12,(IF(G1140="Oil",'Growth Factors'!$F$12,'Growth Factors'!$L$12)))</f>
        <v>0.41821082914081459</v>
      </c>
      <c r="M1140" s="23">
        <f>IF(G1140="Mix",'Growth Factors'!$P$12,(IF(G1140="Oil",'Growth Factors'!$G$12,'Growth Factors'!$M$12)))</f>
        <v>6.2059761281023675E-3</v>
      </c>
      <c r="N1140" s="24" t="str">
        <f>VLOOKUP(A1140,'Part 50 Counties'!$A$2:$B$34,2)</f>
        <v>No</v>
      </c>
      <c r="O1140" s="25">
        <f>(IF(N1140="No",0,(IF(D1140="CO2",0,(VLOOKUP(F1140,'Rule Reductions'!$C$2:$E$75,2,FALSE))))))</f>
        <v>0</v>
      </c>
      <c r="P1140" s="25">
        <f>(IF(N1140="No",0,(IF(D1140="CO2",0,(VLOOKUP(F1140,'Rule Reductions'!$C$2:$E$75,3,FALSE))))))</f>
        <v>0</v>
      </c>
      <c r="Q1140" s="22">
        <f t="shared" si="102"/>
        <v>0.17859185128777647</v>
      </c>
      <c r="R1140" s="22">
        <f t="shared" si="103"/>
        <v>0.20486246085292398</v>
      </c>
      <c r="S1140" s="22">
        <f t="shared" si="104"/>
        <v>0.15891132237770386</v>
      </c>
      <c r="T1140" s="22">
        <f t="shared" si="105"/>
        <v>0.18295695683006855</v>
      </c>
      <c r="U1140" s="22">
        <f t="shared" si="106"/>
        <v>0.22549552183338953</v>
      </c>
      <c r="V1140" s="22">
        <f t="shared" si="107"/>
        <v>0.15998675020436828</v>
      </c>
    </row>
    <row r="1141" spans="1:22" x14ac:dyDescent="0.25">
      <c r="A1141" s="1" t="s">
        <v>51</v>
      </c>
      <c r="B1141" s="1" t="s">
        <v>50</v>
      </c>
      <c r="C1141" s="1" t="s">
        <v>87</v>
      </c>
      <c r="D1141" s="1" t="s">
        <v>24</v>
      </c>
      <c r="E1141" s="9">
        <v>4.7699999999999999E-3</v>
      </c>
      <c r="F1141" s="1" t="s">
        <v>87</v>
      </c>
      <c r="G1141" s="1" t="s">
        <v>100</v>
      </c>
      <c r="H1141" s="13">
        <f>IF(G1141="Mix",'Growth Factors'!$N$7,(IF(G1141="Oil",'Growth Factors'!$E$7,'Growth Factors'!$K$7)))</f>
        <v>0.12321919048916015</v>
      </c>
      <c r="I1141" s="23">
        <f>IF(G1141="Mix",'Growth Factors'!$O$7,(IF(G1141="Oil",'Growth Factors'!$F$7,'Growth Factors'!$L$7)))</f>
        <v>0.28844315001838977</v>
      </c>
      <c r="J1141" s="23">
        <f>IF(G1141="Mix",'Growth Factors'!$P$7,(IF(G1141="Oil",'Growth Factors'!$G$7,'Growth Factors'!$M$7)))</f>
        <v>-5.5772089494429255E-4</v>
      </c>
      <c r="K1141" s="23">
        <f>IF(G1141="Mix",'Growth Factors'!$N$12,(IF(G1141="Oil",'Growth Factors'!$E$12,'Growth Factors'!$K$12)))</f>
        <v>0.15067268446583987</v>
      </c>
      <c r="L1141" s="23">
        <f>IF(G1141="Mix",'Growth Factors'!$O$12,(IF(G1141="Oil",'Growth Factors'!$F$12,'Growth Factors'!$L$12)))</f>
        <v>0.41821082914081459</v>
      </c>
      <c r="M1141" s="23">
        <f>IF(G1141="Mix",'Growth Factors'!$P$12,(IF(G1141="Oil",'Growth Factors'!$G$12,'Growth Factors'!$M$12)))</f>
        <v>6.2059761281023675E-3</v>
      </c>
      <c r="N1141" s="24" t="str">
        <f>VLOOKUP(A1141,'Part 50 Counties'!$A$2:$B$34,2)</f>
        <v>No</v>
      </c>
      <c r="O1141" s="25">
        <f>(IF(N1141="No",0,(IF(D1141="CO2",0,(VLOOKUP(F1141,'Rule Reductions'!$C$2:$E$75,2,FALSE))))))</f>
        <v>0</v>
      </c>
      <c r="P1141" s="25">
        <f>(IF(N1141="No",0,(IF(D1141="CO2",0,(VLOOKUP(F1141,'Rule Reductions'!$C$2:$E$75,3,FALSE))))))</f>
        <v>0</v>
      </c>
      <c r="Q1141" s="22">
        <f t="shared" si="102"/>
        <v>5.3577555386332939E-3</v>
      </c>
      <c r="R1141" s="22">
        <f t="shared" si="103"/>
        <v>6.1458738255877185E-3</v>
      </c>
      <c r="S1141" s="22">
        <f t="shared" si="104"/>
        <v>4.7673396713311155E-3</v>
      </c>
      <c r="T1141" s="22">
        <f t="shared" si="105"/>
        <v>5.4887087049020561E-3</v>
      </c>
      <c r="U1141" s="22">
        <f t="shared" si="106"/>
        <v>6.7648656550016858E-3</v>
      </c>
      <c r="V1141" s="22">
        <f t="shared" si="107"/>
        <v>4.7996025061310486E-3</v>
      </c>
    </row>
    <row r="1142" spans="1:22" x14ac:dyDescent="0.25">
      <c r="A1142" s="1" t="s">
        <v>39</v>
      </c>
      <c r="B1142" s="1" t="s">
        <v>50</v>
      </c>
      <c r="C1142" s="1" t="s">
        <v>87</v>
      </c>
      <c r="D1142" s="1" t="s">
        <v>23</v>
      </c>
      <c r="E1142" s="2">
        <v>55.438000000000002</v>
      </c>
      <c r="F1142" s="1" t="s">
        <v>87</v>
      </c>
      <c r="G1142" s="1" t="s">
        <v>100</v>
      </c>
      <c r="H1142" s="13">
        <f>IF(G1142="Mix",'Growth Factors'!$N$7,(IF(G1142="Oil",'Growth Factors'!$E$7,'Growth Factors'!$K$7)))</f>
        <v>0.12321919048916015</v>
      </c>
      <c r="I1142" s="23">
        <f>IF(G1142="Mix",'Growth Factors'!$O$7,(IF(G1142="Oil",'Growth Factors'!$F$7,'Growth Factors'!$L$7)))</f>
        <v>0.28844315001838977</v>
      </c>
      <c r="J1142" s="23">
        <f>IF(G1142="Mix",'Growth Factors'!$P$7,(IF(G1142="Oil",'Growth Factors'!$G$7,'Growth Factors'!$M$7)))</f>
        <v>-5.5772089494429255E-4</v>
      </c>
      <c r="K1142" s="23">
        <f>IF(G1142="Mix",'Growth Factors'!$N$12,(IF(G1142="Oil",'Growth Factors'!$E$12,'Growth Factors'!$K$12)))</f>
        <v>0.15067268446583987</v>
      </c>
      <c r="L1142" s="23">
        <f>IF(G1142="Mix",'Growth Factors'!$O$12,(IF(G1142="Oil",'Growth Factors'!$F$12,'Growth Factors'!$L$12)))</f>
        <v>0.41821082914081459</v>
      </c>
      <c r="M1142" s="23">
        <f>IF(G1142="Mix",'Growth Factors'!$P$12,(IF(G1142="Oil",'Growth Factors'!$G$12,'Growth Factors'!$M$12)))</f>
        <v>6.2059761281023675E-3</v>
      </c>
      <c r="N1142" s="24" t="str">
        <f>VLOOKUP(A1142,'Part 50 Counties'!$A$2:$B$34,2)</f>
        <v>Yes</v>
      </c>
      <c r="O1142" s="25">
        <f>(IF(N1142="No",0,(IF(D1142="CO2",0,(VLOOKUP(F1142,'Rule Reductions'!$C$2:$E$75,2,FALSE))))))</f>
        <v>0</v>
      </c>
      <c r="P1142" s="25">
        <f>(IF(N1142="No",0,(IF(D1142="CO2",0,(VLOOKUP(F1142,'Rule Reductions'!$C$2:$E$75,3,FALSE))))))</f>
        <v>0</v>
      </c>
      <c r="Q1142" s="22">
        <f t="shared" si="102"/>
        <v>62.269025482338066</v>
      </c>
      <c r="R1142" s="22">
        <f t="shared" si="103"/>
        <v>71.428711350719496</v>
      </c>
      <c r="S1142" s="22">
        <f t="shared" si="104"/>
        <v>55.407081069026077</v>
      </c>
      <c r="T1142" s="22">
        <f t="shared" si="105"/>
        <v>63.790992281417239</v>
      </c>
      <c r="U1142" s="22">
        <f t="shared" si="106"/>
        <v>78.622771945908482</v>
      </c>
      <c r="V1142" s="22">
        <f t="shared" si="107"/>
        <v>55.782046904589741</v>
      </c>
    </row>
    <row r="1143" spans="1:22" x14ac:dyDescent="0.25">
      <c r="A1143" s="1" t="s">
        <v>39</v>
      </c>
      <c r="B1143" s="1" t="s">
        <v>50</v>
      </c>
      <c r="C1143" s="1" t="s">
        <v>87</v>
      </c>
      <c r="D1143" s="1" t="s">
        <v>24</v>
      </c>
      <c r="E1143" s="6">
        <v>1.6631400000000001</v>
      </c>
      <c r="F1143" s="1" t="s">
        <v>87</v>
      </c>
      <c r="G1143" s="1" t="s">
        <v>100</v>
      </c>
      <c r="H1143" s="13">
        <f>IF(G1143="Mix",'Growth Factors'!$N$7,(IF(G1143="Oil",'Growth Factors'!$E$7,'Growth Factors'!$K$7)))</f>
        <v>0.12321919048916015</v>
      </c>
      <c r="I1143" s="23">
        <f>IF(G1143="Mix",'Growth Factors'!$O$7,(IF(G1143="Oil",'Growth Factors'!$F$7,'Growth Factors'!$L$7)))</f>
        <v>0.28844315001838977</v>
      </c>
      <c r="J1143" s="23">
        <f>IF(G1143="Mix",'Growth Factors'!$P$7,(IF(G1143="Oil",'Growth Factors'!$G$7,'Growth Factors'!$M$7)))</f>
        <v>-5.5772089494429255E-4</v>
      </c>
      <c r="K1143" s="23">
        <f>IF(G1143="Mix",'Growth Factors'!$N$12,(IF(G1143="Oil",'Growth Factors'!$E$12,'Growth Factors'!$K$12)))</f>
        <v>0.15067268446583987</v>
      </c>
      <c r="L1143" s="23">
        <f>IF(G1143="Mix",'Growth Factors'!$O$12,(IF(G1143="Oil",'Growth Factors'!$F$12,'Growth Factors'!$L$12)))</f>
        <v>0.41821082914081459</v>
      </c>
      <c r="M1143" s="23">
        <f>IF(G1143="Mix",'Growth Factors'!$P$12,(IF(G1143="Oil",'Growth Factors'!$G$12,'Growth Factors'!$M$12)))</f>
        <v>6.2059761281023675E-3</v>
      </c>
      <c r="N1143" s="24" t="str">
        <f>VLOOKUP(A1143,'Part 50 Counties'!$A$2:$B$34,2)</f>
        <v>Yes</v>
      </c>
      <c r="O1143" s="25">
        <f>(IF(N1143="No",0,(IF(D1143="CO2",0,(VLOOKUP(F1143,'Rule Reductions'!$C$2:$E$75,2,FALSE))))))</f>
        <v>0</v>
      </c>
      <c r="P1143" s="25">
        <f>(IF(N1143="No",0,(IF(D1143="CO2",0,(VLOOKUP(F1143,'Rule Reductions'!$C$2:$E$75,3,FALSE))))))</f>
        <v>0</v>
      </c>
      <c r="Q1143" s="22">
        <f t="shared" si="102"/>
        <v>1.868070764470142</v>
      </c>
      <c r="R1143" s="22">
        <f t="shared" si="103"/>
        <v>2.1428613405215846</v>
      </c>
      <c r="S1143" s="22">
        <f t="shared" si="104"/>
        <v>1.6622124320707823</v>
      </c>
      <c r="T1143" s="22">
        <f t="shared" si="105"/>
        <v>1.9137297684425172</v>
      </c>
      <c r="U1143" s="22">
        <f t="shared" si="106"/>
        <v>2.3586831583772545</v>
      </c>
      <c r="V1143" s="22">
        <f t="shared" si="107"/>
        <v>1.6734614071376923</v>
      </c>
    </row>
    <row r="1144" spans="1:22" x14ac:dyDescent="0.25">
      <c r="A1144" s="1" t="s">
        <v>46</v>
      </c>
      <c r="B1144" s="1" t="s">
        <v>50</v>
      </c>
      <c r="C1144" s="1" t="s">
        <v>87</v>
      </c>
      <c r="D1144" s="1" t="s">
        <v>23</v>
      </c>
      <c r="E1144" s="6">
        <v>1.113</v>
      </c>
      <c r="F1144" s="1" t="s">
        <v>87</v>
      </c>
      <c r="G1144" s="1" t="s">
        <v>100</v>
      </c>
      <c r="H1144" s="13">
        <f>IF(G1144="Mix",'Growth Factors'!$N$7,(IF(G1144="Oil",'Growth Factors'!$E$7,'Growth Factors'!$K$7)))</f>
        <v>0.12321919048916015</v>
      </c>
      <c r="I1144" s="23">
        <f>IF(G1144="Mix",'Growth Factors'!$O$7,(IF(G1144="Oil",'Growth Factors'!$F$7,'Growth Factors'!$L$7)))</f>
        <v>0.28844315001838977</v>
      </c>
      <c r="J1144" s="23">
        <f>IF(G1144="Mix",'Growth Factors'!$P$7,(IF(G1144="Oil",'Growth Factors'!$G$7,'Growth Factors'!$M$7)))</f>
        <v>-5.5772089494429255E-4</v>
      </c>
      <c r="K1144" s="23">
        <f>IF(G1144="Mix",'Growth Factors'!$N$12,(IF(G1144="Oil",'Growth Factors'!$E$12,'Growth Factors'!$K$12)))</f>
        <v>0.15067268446583987</v>
      </c>
      <c r="L1144" s="23">
        <f>IF(G1144="Mix",'Growth Factors'!$O$12,(IF(G1144="Oil",'Growth Factors'!$F$12,'Growth Factors'!$L$12)))</f>
        <v>0.41821082914081459</v>
      </c>
      <c r="M1144" s="23">
        <f>IF(G1144="Mix",'Growth Factors'!$P$12,(IF(G1144="Oil",'Growth Factors'!$G$12,'Growth Factors'!$M$12)))</f>
        <v>6.2059761281023675E-3</v>
      </c>
      <c r="N1144" s="24" t="str">
        <f>VLOOKUP(A1144,'Part 50 Counties'!$A$2:$B$34,2)</f>
        <v>No</v>
      </c>
      <c r="O1144" s="25">
        <f>(IF(N1144="No",0,(IF(D1144="CO2",0,(VLOOKUP(F1144,'Rule Reductions'!$C$2:$E$75,2,FALSE))))))</f>
        <v>0</v>
      </c>
      <c r="P1144" s="25">
        <f>(IF(N1144="No",0,(IF(D1144="CO2",0,(VLOOKUP(F1144,'Rule Reductions'!$C$2:$E$75,3,FALSE))))))</f>
        <v>0</v>
      </c>
      <c r="Q1144" s="22">
        <f t="shared" si="102"/>
        <v>1.2501429590144353</v>
      </c>
      <c r="R1144" s="22">
        <f t="shared" si="103"/>
        <v>1.4340372259704677</v>
      </c>
      <c r="S1144" s="22">
        <f t="shared" si="104"/>
        <v>1.112379256643927</v>
      </c>
      <c r="T1144" s="22">
        <f t="shared" si="105"/>
        <v>1.2806986978104797</v>
      </c>
      <c r="U1144" s="22">
        <f t="shared" si="106"/>
        <v>1.5784686528337266</v>
      </c>
      <c r="V1144" s="22">
        <f t="shared" si="107"/>
        <v>1.1199072514305779</v>
      </c>
    </row>
    <row r="1145" spans="1:22" x14ac:dyDescent="0.25">
      <c r="A1145" s="1" t="s">
        <v>46</v>
      </c>
      <c r="B1145" s="1" t="s">
        <v>50</v>
      </c>
      <c r="C1145" s="1" t="s">
        <v>87</v>
      </c>
      <c r="D1145" s="1" t="s">
        <v>24</v>
      </c>
      <c r="E1145" s="7">
        <v>3.3390000000000003E-2</v>
      </c>
      <c r="F1145" s="1" t="s">
        <v>87</v>
      </c>
      <c r="G1145" s="1" t="s">
        <v>100</v>
      </c>
      <c r="H1145" s="13">
        <f>IF(G1145="Mix",'Growth Factors'!$N$7,(IF(G1145="Oil",'Growth Factors'!$E$7,'Growth Factors'!$K$7)))</f>
        <v>0.12321919048916015</v>
      </c>
      <c r="I1145" s="23">
        <f>IF(G1145="Mix",'Growth Factors'!$O$7,(IF(G1145="Oil",'Growth Factors'!$F$7,'Growth Factors'!$L$7)))</f>
        <v>0.28844315001838977</v>
      </c>
      <c r="J1145" s="23">
        <f>IF(G1145="Mix",'Growth Factors'!$P$7,(IF(G1145="Oil",'Growth Factors'!$G$7,'Growth Factors'!$M$7)))</f>
        <v>-5.5772089494429255E-4</v>
      </c>
      <c r="K1145" s="23">
        <f>IF(G1145="Mix",'Growth Factors'!$N$12,(IF(G1145="Oil",'Growth Factors'!$E$12,'Growth Factors'!$K$12)))</f>
        <v>0.15067268446583987</v>
      </c>
      <c r="L1145" s="23">
        <f>IF(G1145="Mix",'Growth Factors'!$O$12,(IF(G1145="Oil",'Growth Factors'!$F$12,'Growth Factors'!$L$12)))</f>
        <v>0.41821082914081459</v>
      </c>
      <c r="M1145" s="23">
        <f>IF(G1145="Mix",'Growth Factors'!$P$12,(IF(G1145="Oil",'Growth Factors'!$G$12,'Growth Factors'!$M$12)))</f>
        <v>6.2059761281023675E-3</v>
      </c>
      <c r="N1145" s="24" t="str">
        <f>VLOOKUP(A1145,'Part 50 Counties'!$A$2:$B$34,2)</f>
        <v>No</v>
      </c>
      <c r="O1145" s="25">
        <f>(IF(N1145="No",0,(IF(D1145="CO2",0,(VLOOKUP(F1145,'Rule Reductions'!$C$2:$E$75,2,FALSE))))))</f>
        <v>0</v>
      </c>
      <c r="P1145" s="25">
        <f>(IF(N1145="No",0,(IF(D1145="CO2",0,(VLOOKUP(F1145,'Rule Reductions'!$C$2:$E$75,3,FALSE))))))</f>
        <v>0</v>
      </c>
      <c r="Q1145" s="22">
        <f t="shared" si="102"/>
        <v>3.7504288770433061E-2</v>
      </c>
      <c r="R1145" s="22">
        <f t="shared" si="103"/>
        <v>4.3021116779114035E-2</v>
      </c>
      <c r="S1145" s="22">
        <f t="shared" si="104"/>
        <v>3.3371377699317813E-2</v>
      </c>
      <c r="T1145" s="22">
        <f t="shared" si="105"/>
        <v>3.8420960934314401E-2</v>
      </c>
      <c r="U1145" s="22">
        <f t="shared" si="106"/>
        <v>4.7354059585011807E-2</v>
      </c>
      <c r="V1145" s="22">
        <f t="shared" si="107"/>
        <v>3.3597217542917342E-2</v>
      </c>
    </row>
    <row r="1146" spans="1:22" x14ac:dyDescent="0.25">
      <c r="A1146" s="1" t="s">
        <v>53</v>
      </c>
      <c r="B1146" s="1" t="s">
        <v>50</v>
      </c>
      <c r="C1146" s="1" t="s">
        <v>87</v>
      </c>
      <c r="D1146" s="1" t="s">
        <v>23</v>
      </c>
      <c r="E1146" s="4">
        <v>0.159</v>
      </c>
      <c r="F1146" s="1" t="s">
        <v>87</v>
      </c>
      <c r="G1146" s="1" t="s">
        <v>100</v>
      </c>
      <c r="H1146" s="13">
        <f>IF(G1146="Mix",'Growth Factors'!$N$7,(IF(G1146="Oil",'Growth Factors'!$E$7,'Growth Factors'!$K$7)))</f>
        <v>0.12321919048916015</v>
      </c>
      <c r="I1146" s="23">
        <f>IF(G1146="Mix",'Growth Factors'!$O$7,(IF(G1146="Oil",'Growth Factors'!$F$7,'Growth Factors'!$L$7)))</f>
        <v>0.28844315001838977</v>
      </c>
      <c r="J1146" s="23">
        <f>IF(G1146="Mix",'Growth Factors'!$P$7,(IF(G1146="Oil",'Growth Factors'!$G$7,'Growth Factors'!$M$7)))</f>
        <v>-5.5772089494429255E-4</v>
      </c>
      <c r="K1146" s="23">
        <f>IF(G1146="Mix",'Growth Factors'!$N$12,(IF(G1146="Oil",'Growth Factors'!$E$12,'Growth Factors'!$K$12)))</f>
        <v>0.15067268446583987</v>
      </c>
      <c r="L1146" s="23">
        <f>IF(G1146="Mix",'Growth Factors'!$O$12,(IF(G1146="Oil",'Growth Factors'!$F$12,'Growth Factors'!$L$12)))</f>
        <v>0.41821082914081459</v>
      </c>
      <c r="M1146" s="23">
        <f>IF(G1146="Mix",'Growth Factors'!$P$12,(IF(G1146="Oil",'Growth Factors'!$G$12,'Growth Factors'!$M$12)))</f>
        <v>6.2059761281023675E-3</v>
      </c>
      <c r="N1146" s="24" t="str">
        <f>VLOOKUP(A1146,'Part 50 Counties'!$A$2:$B$34,2)</f>
        <v>No</v>
      </c>
      <c r="O1146" s="25">
        <f>(IF(N1146="No",0,(IF(D1146="CO2",0,(VLOOKUP(F1146,'Rule Reductions'!$C$2:$E$75,2,FALSE))))))</f>
        <v>0</v>
      </c>
      <c r="P1146" s="25">
        <f>(IF(N1146="No",0,(IF(D1146="CO2",0,(VLOOKUP(F1146,'Rule Reductions'!$C$2:$E$75,3,FALSE))))))</f>
        <v>0</v>
      </c>
      <c r="Q1146" s="22">
        <f t="shared" si="102"/>
        <v>0.17859185128777647</v>
      </c>
      <c r="R1146" s="22">
        <f t="shared" si="103"/>
        <v>0.20486246085292398</v>
      </c>
      <c r="S1146" s="22">
        <f t="shared" si="104"/>
        <v>0.15891132237770386</v>
      </c>
      <c r="T1146" s="22">
        <f t="shared" si="105"/>
        <v>0.18295695683006855</v>
      </c>
      <c r="U1146" s="22">
        <f t="shared" si="106"/>
        <v>0.22549552183338953</v>
      </c>
      <c r="V1146" s="22">
        <f t="shared" si="107"/>
        <v>0.15998675020436828</v>
      </c>
    </row>
    <row r="1147" spans="1:22" x14ac:dyDescent="0.25">
      <c r="A1147" s="1" t="s">
        <v>53</v>
      </c>
      <c r="B1147" s="1" t="s">
        <v>50</v>
      </c>
      <c r="C1147" s="1" t="s">
        <v>87</v>
      </c>
      <c r="D1147" s="1" t="s">
        <v>24</v>
      </c>
      <c r="E1147" s="9">
        <v>4.7699999999999999E-3</v>
      </c>
      <c r="F1147" s="1" t="s">
        <v>87</v>
      </c>
      <c r="G1147" s="1" t="s">
        <v>100</v>
      </c>
      <c r="H1147" s="13">
        <f>IF(G1147="Mix",'Growth Factors'!$N$7,(IF(G1147="Oil",'Growth Factors'!$E$7,'Growth Factors'!$K$7)))</f>
        <v>0.12321919048916015</v>
      </c>
      <c r="I1147" s="23">
        <f>IF(G1147="Mix",'Growth Factors'!$O$7,(IF(G1147="Oil",'Growth Factors'!$F$7,'Growth Factors'!$L$7)))</f>
        <v>0.28844315001838977</v>
      </c>
      <c r="J1147" s="23">
        <f>IF(G1147="Mix",'Growth Factors'!$P$7,(IF(G1147="Oil",'Growth Factors'!$G$7,'Growth Factors'!$M$7)))</f>
        <v>-5.5772089494429255E-4</v>
      </c>
      <c r="K1147" s="23">
        <f>IF(G1147="Mix",'Growth Factors'!$N$12,(IF(G1147="Oil",'Growth Factors'!$E$12,'Growth Factors'!$K$12)))</f>
        <v>0.15067268446583987</v>
      </c>
      <c r="L1147" s="23">
        <f>IF(G1147="Mix",'Growth Factors'!$O$12,(IF(G1147="Oil",'Growth Factors'!$F$12,'Growth Factors'!$L$12)))</f>
        <v>0.41821082914081459</v>
      </c>
      <c r="M1147" s="23">
        <f>IF(G1147="Mix",'Growth Factors'!$P$12,(IF(G1147="Oil",'Growth Factors'!$G$12,'Growth Factors'!$M$12)))</f>
        <v>6.2059761281023675E-3</v>
      </c>
      <c r="N1147" s="24" t="str">
        <f>VLOOKUP(A1147,'Part 50 Counties'!$A$2:$B$34,2)</f>
        <v>No</v>
      </c>
      <c r="O1147" s="25">
        <f>(IF(N1147="No",0,(IF(D1147="CO2",0,(VLOOKUP(F1147,'Rule Reductions'!$C$2:$E$75,2,FALSE))))))</f>
        <v>0</v>
      </c>
      <c r="P1147" s="25">
        <f>(IF(N1147="No",0,(IF(D1147="CO2",0,(VLOOKUP(F1147,'Rule Reductions'!$C$2:$E$75,3,FALSE))))))</f>
        <v>0</v>
      </c>
      <c r="Q1147" s="22">
        <f t="shared" si="102"/>
        <v>5.3577555386332939E-3</v>
      </c>
      <c r="R1147" s="22">
        <f t="shared" si="103"/>
        <v>6.1458738255877185E-3</v>
      </c>
      <c r="S1147" s="22">
        <f t="shared" si="104"/>
        <v>4.7673396713311155E-3</v>
      </c>
      <c r="T1147" s="22">
        <f t="shared" si="105"/>
        <v>5.4887087049020561E-3</v>
      </c>
      <c r="U1147" s="22">
        <f t="shared" si="106"/>
        <v>6.7648656550016858E-3</v>
      </c>
      <c r="V1147" s="22">
        <f t="shared" si="107"/>
        <v>4.7996025061310486E-3</v>
      </c>
    </row>
    <row r="1148" spans="1:22" x14ac:dyDescent="0.25">
      <c r="A1148" s="1" t="s">
        <v>68</v>
      </c>
      <c r="B1148" s="1" t="s">
        <v>50</v>
      </c>
      <c r="C1148" s="1" t="s">
        <v>87</v>
      </c>
      <c r="D1148" s="1" t="s">
        <v>23</v>
      </c>
      <c r="E1148" s="7">
        <v>5.2999999999999999E-2</v>
      </c>
      <c r="F1148" s="1" t="s">
        <v>87</v>
      </c>
      <c r="G1148" s="1" t="s">
        <v>100</v>
      </c>
      <c r="H1148" s="13">
        <f>IF(G1148="Mix",'Growth Factors'!$N$7,(IF(G1148="Oil",'Growth Factors'!$E$7,'Growth Factors'!$K$7)))</f>
        <v>0.12321919048916015</v>
      </c>
      <c r="I1148" s="23">
        <f>IF(G1148="Mix",'Growth Factors'!$O$7,(IF(G1148="Oil",'Growth Factors'!$F$7,'Growth Factors'!$L$7)))</f>
        <v>0.28844315001838977</v>
      </c>
      <c r="J1148" s="23">
        <f>IF(G1148="Mix",'Growth Factors'!$P$7,(IF(G1148="Oil",'Growth Factors'!$G$7,'Growth Factors'!$M$7)))</f>
        <v>-5.5772089494429255E-4</v>
      </c>
      <c r="K1148" s="23">
        <f>IF(G1148="Mix",'Growth Factors'!$N$12,(IF(G1148="Oil",'Growth Factors'!$E$12,'Growth Factors'!$K$12)))</f>
        <v>0.15067268446583987</v>
      </c>
      <c r="L1148" s="23">
        <f>IF(G1148="Mix",'Growth Factors'!$O$12,(IF(G1148="Oil",'Growth Factors'!$F$12,'Growth Factors'!$L$12)))</f>
        <v>0.41821082914081459</v>
      </c>
      <c r="M1148" s="23">
        <f>IF(G1148="Mix",'Growth Factors'!$P$12,(IF(G1148="Oil",'Growth Factors'!$G$12,'Growth Factors'!$M$12)))</f>
        <v>6.2059761281023675E-3</v>
      </c>
      <c r="N1148" s="24" t="str">
        <f>VLOOKUP(A1148,'Part 50 Counties'!$A$2:$B$34,2)</f>
        <v>Yes</v>
      </c>
      <c r="O1148" s="25">
        <f>(IF(N1148="No",0,(IF(D1148="CO2",0,(VLOOKUP(F1148,'Rule Reductions'!$C$2:$E$75,2,FALSE))))))</f>
        <v>0</v>
      </c>
      <c r="P1148" s="25">
        <f>(IF(N1148="No",0,(IF(D1148="CO2",0,(VLOOKUP(F1148,'Rule Reductions'!$C$2:$E$75,3,FALSE))))))</f>
        <v>0</v>
      </c>
      <c r="Q1148" s="22">
        <f t="shared" si="102"/>
        <v>5.9530617095925491E-2</v>
      </c>
      <c r="R1148" s="22">
        <f t="shared" si="103"/>
        <v>6.8287486950974655E-2</v>
      </c>
      <c r="S1148" s="22">
        <f t="shared" si="104"/>
        <v>5.2970440792567949E-2</v>
      </c>
      <c r="T1148" s="22">
        <f t="shared" si="105"/>
        <v>6.0985652276689513E-2</v>
      </c>
      <c r="U1148" s="22">
        <f t="shared" si="106"/>
        <v>7.5165173944463176E-2</v>
      </c>
      <c r="V1148" s="22">
        <f t="shared" si="107"/>
        <v>5.3328916734789421E-2</v>
      </c>
    </row>
    <row r="1149" spans="1:22" x14ac:dyDescent="0.25">
      <c r="A1149" s="1" t="s">
        <v>68</v>
      </c>
      <c r="B1149" s="1" t="s">
        <v>50</v>
      </c>
      <c r="C1149" s="1" t="s">
        <v>87</v>
      </c>
      <c r="D1149" s="1" t="s">
        <v>24</v>
      </c>
      <c r="E1149" s="9">
        <v>1.5900000000000001E-3</v>
      </c>
      <c r="F1149" s="1" t="s">
        <v>87</v>
      </c>
      <c r="G1149" s="1" t="s">
        <v>100</v>
      </c>
      <c r="H1149" s="13">
        <f>IF(G1149="Mix",'Growth Factors'!$N$7,(IF(G1149="Oil",'Growth Factors'!$E$7,'Growth Factors'!$K$7)))</f>
        <v>0.12321919048916015</v>
      </c>
      <c r="I1149" s="23">
        <f>IF(G1149="Mix",'Growth Factors'!$O$7,(IF(G1149="Oil",'Growth Factors'!$F$7,'Growth Factors'!$L$7)))</f>
        <v>0.28844315001838977</v>
      </c>
      <c r="J1149" s="23">
        <f>IF(G1149="Mix",'Growth Factors'!$P$7,(IF(G1149="Oil",'Growth Factors'!$G$7,'Growth Factors'!$M$7)))</f>
        <v>-5.5772089494429255E-4</v>
      </c>
      <c r="K1149" s="23">
        <f>IF(G1149="Mix",'Growth Factors'!$N$12,(IF(G1149="Oil",'Growth Factors'!$E$12,'Growth Factors'!$K$12)))</f>
        <v>0.15067268446583987</v>
      </c>
      <c r="L1149" s="23">
        <f>IF(G1149="Mix",'Growth Factors'!$O$12,(IF(G1149="Oil",'Growth Factors'!$F$12,'Growth Factors'!$L$12)))</f>
        <v>0.41821082914081459</v>
      </c>
      <c r="M1149" s="23">
        <f>IF(G1149="Mix",'Growth Factors'!$P$12,(IF(G1149="Oil",'Growth Factors'!$G$12,'Growth Factors'!$M$12)))</f>
        <v>6.2059761281023675E-3</v>
      </c>
      <c r="N1149" s="24" t="str">
        <f>VLOOKUP(A1149,'Part 50 Counties'!$A$2:$B$34,2)</f>
        <v>Yes</v>
      </c>
      <c r="O1149" s="25">
        <f>(IF(N1149="No",0,(IF(D1149="CO2",0,(VLOOKUP(F1149,'Rule Reductions'!$C$2:$E$75,2,FALSE))))))</f>
        <v>0</v>
      </c>
      <c r="P1149" s="25">
        <f>(IF(N1149="No",0,(IF(D1149="CO2",0,(VLOOKUP(F1149,'Rule Reductions'!$C$2:$E$75,3,FALSE))))))</f>
        <v>0</v>
      </c>
      <c r="Q1149" s="22">
        <f t="shared" si="102"/>
        <v>1.7859185128777648E-3</v>
      </c>
      <c r="R1149" s="22">
        <f t="shared" si="103"/>
        <v>2.0486246085292398E-3</v>
      </c>
      <c r="S1149" s="22">
        <f t="shared" si="104"/>
        <v>1.5891132237770386E-3</v>
      </c>
      <c r="T1149" s="22">
        <f t="shared" si="105"/>
        <v>1.8295695683006854E-3</v>
      </c>
      <c r="U1149" s="22">
        <f t="shared" si="106"/>
        <v>2.2549552183338956E-3</v>
      </c>
      <c r="V1149" s="22">
        <f t="shared" si="107"/>
        <v>1.5998675020436827E-3</v>
      </c>
    </row>
    <row r="1150" spans="1:22" x14ac:dyDescent="0.25">
      <c r="A1150" s="1" t="s">
        <v>40</v>
      </c>
      <c r="B1150" s="1" t="s">
        <v>50</v>
      </c>
      <c r="C1150" s="1" t="s">
        <v>87</v>
      </c>
      <c r="D1150" s="1" t="s">
        <v>23</v>
      </c>
      <c r="E1150" s="2">
        <v>268.07400000000001</v>
      </c>
      <c r="F1150" s="1" t="s">
        <v>87</v>
      </c>
      <c r="G1150" s="1" t="s">
        <v>100</v>
      </c>
      <c r="H1150" s="13">
        <f>IF(G1150="Mix",'Growth Factors'!$N$7,(IF(G1150="Oil",'Growth Factors'!$E$7,'Growth Factors'!$K$7)))</f>
        <v>0.12321919048916015</v>
      </c>
      <c r="I1150" s="23">
        <f>IF(G1150="Mix",'Growth Factors'!$O$7,(IF(G1150="Oil",'Growth Factors'!$F$7,'Growth Factors'!$L$7)))</f>
        <v>0.28844315001838977</v>
      </c>
      <c r="J1150" s="23">
        <f>IF(G1150="Mix",'Growth Factors'!$P$7,(IF(G1150="Oil",'Growth Factors'!$G$7,'Growth Factors'!$M$7)))</f>
        <v>-5.5772089494429255E-4</v>
      </c>
      <c r="K1150" s="23">
        <f>IF(G1150="Mix",'Growth Factors'!$N$12,(IF(G1150="Oil",'Growth Factors'!$E$12,'Growth Factors'!$K$12)))</f>
        <v>0.15067268446583987</v>
      </c>
      <c r="L1150" s="23">
        <f>IF(G1150="Mix",'Growth Factors'!$O$12,(IF(G1150="Oil",'Growth Factors'!$F$12,'Growth Factors'!$L$12)))</f>
        <v>0.41821082914081459</v>
      </c>
      <c r="M1150" s="23">
        <f>IF(G1150="Mix",'Growth Factors'!$P$12,(IF(G1150="Oil",'Growth Factors'!$G$12,'Growth Factors'!$M$12)))</f>
        <v>6.2059761281023675E-3</v>
      </c>
      <c r="N1150" s="24" t="str">
        <f>VLOOKUP(A1150,'Part 50 Counties'!$A$2:$B$34,2)</f>
        <v>Yes</v>
      </c>
      <c r="O1150" s="25">
        <f>(IF(N1150="No",0,(IF(D1150="CO2",0,(VLOOKUP(F1150,'Rule Reductions'!$C$2:$E$75,2,FALSE))))))</f>
        <v>0</v>
      </c>
      <c r="P1150" s="25">
        <f>(IF(N1150="No",0,(IF(D1150="CO2",0,(VLOOKUP(F1150,'Rule Reductions'!$C$2:$E$75,3,FALSE))))))</f>
        <v>0</v>
      </c>
      <c r="Q1150" s="22">
        <f t="shared" si="102"/>
        <v>301.10586127119115</v>
      </c>
      <c r="R1150" s="22">
        <f t="shared" si="103"/>
        <v>345.39810899802984</v>
      </c>
      <c r="S1150" s="22">
        <f t="shared" si="104"/>
        <v>267.92448952880869</v>
      </c>
      <c r="T1150" s="22">
        <f t="shared" si="105"/>
        <v>308.46542921549559</v>
      </c>
      <c r="U1150" s="22">
        <f t="shared" si="106"/>
        <v>380.18544981109477</v>
      </c>
      <c r="V1150" s="22">
        <f t="shared" si="107"/>
        <v>269.73766084456491</v>
      </c>
    </row>
    <row r="1151" spans="1:22" x14ac:dyDescent="0.25">
      <c r="A1151" s="1" t="s">
        <v>40</v>
      </c>
      <c r="B1151" s="1" t="s">
        <v>50</v>
      </c>
      <c r="C1151" s="1" t="s">
        <v>87</v>
      </c>
      <c r="D1151" s="1" t="s">
        <v>24</v>
      </c>
      <c r="E1151" s="6">
        <v>8.0422200000000199</v>
      </c>
      <c r="F1151" s="1" t="s">
        <v>87</v>
      </c>
      <c r="G1151" s="1" t="s">
        <v>100</v>
      </c>
      <c r="H1151" s="13">
        <f>IF(G1151="Mix",'Growth Factors'!$N$7,(IF(G1151="Oil",'Growth Factors'!$E$7,'Growth Factors'!$K$7)))</f>
        <v>0.12321919048916015</v>
      </c>
      <c r="I1151" s="23">
        <f>IF(G1151="Mix",'Growth Factors'!$O$7,(IF(G1151="Oil",'Growth Factors'!$F$7,'Growth Factors'!$L$7)))</f>
        <v>0.28844315001838977</v>
      </c>
      <c r="J1151" s="23">
        <f>IF(G1151="Mix",'Growth Factors'!$P$7,(IF(G1151="Oil",'Growth Factors'!$G$7,'Growth Factors'!$M$7)))</f>
        <v>-5.5772089494429255E-4</v>
      </c>
      <c r="K1151" s="23">
        <f>IF(G1151="Mix",'Growth Factors'!$N$12,(IF(G1151="Oil",'Growth Factors'!$E$12,'Growth Factors'!$K$12)))</f>
        <v>0.15067268446583987</v>
      </c>
      <c r="L1151" s="23">
        <f>IF(G1151="Mix",'Growth Factors'!$O$12,(IF(G1151="Oil",'Growth Factors'!$F$12,'Growth Factors'!$L$12)))</f>
        <v>0.41821082914081459</v>
      </c>
      <c r="M1151" s="23">
        <f>IF(G1151="Mix",'Growth Factors'!$P$12,(IF(G1151="Oil",'Growth Factors'!$G$12,'Growth Factors'!$M$12)))</f>
        <v>6.2059761281023675E-3</v>
      </c>
      <c r="N1151" s="24" t="str">
        <f>VLOOKUP(A1151,'Part 50 Counties'!$A$2:$B$34,2)</f>
        <v>Yes</v>
      </c>
      <c r="O1151" s="25">
        <f>(IF(N1151="No",0,(IF(D1151="CO2",0,(VLOOKUP(F1151,'Rule Reductions'!$C$2:$E$75,2,FALSE))))))</f>
        <v>0</v>
      </c>
      <c r="P1151" s="25">
        <f>(IF(N1151="No",0,(IF(D1151="CO2",0,(VLOOKUP(F1151,'Rule Reductions'!$C$2:$E$75,3,FALSE))))))</f>
        <v>0</v>
      </c>
      <c r="Q1151" s="22">
        <f t="shared" si="102"/>
        <v>9.0331758381357563</v>
      </c>
      <c r="R1151" s="22">
        <f t="shared" si="103"/>
        <v>10.36194326994092</v>
      </c>
      <c r="S1151" s="22">
        <f t="shared" si="104"/>
        <v>8.0377346858642813</v>
      </c>
      <c r="T1151" s="22">
        <f t="shared" si="105"/>
        <v>9.2539628764648896</v>
      </c>
      <c r="U1151" s="22">
        <f t="shared" si="106"/>
        <v>11.405563494332871</v>
      </c>
      <c r="V1151" s="22">
        <f t="shared" si="107"/>
        <v>8.0921298253369667</v>
      </c>
    </row>
    <row r="1152" spans="1:22" x14ac:dyDescent="0.25">
      <c r="A1152" s="1" t="s">
        <v>52</v>
      </c>
      <c r="B1152" s="1" t="s">
        <v>50</v>
      </c>
      <c r="C1152" s="1" t="s">
        <v>87</v>
      </c>
      <c r="D1152" s="1" t="s">
        <v>23</v>
      </c>
      <c r="E1152" s="4">
        <v>0.106</v>
      </c>
      <c r="F1152" s="1" t="s">
        <v>87</v>
      </c>
      <c r="G1152" s="1" t="s">
        <v>100</v>
      </c>
      <c r="H1152" s="13">
        <f>IF(G1152="Mix",'Growth Factors'!$N$7,(IF(G1152="Oil",'Growth Factors'!$E$7,'Growth Factors'!$K$7)))</f>
        <v>0.12321919048916015</v>
      </c>
      <c r="I1152" s="23">
        <f>IF(G1152="Mix",'Growth Factors'!$O$7,(IF(G1152="Oil",'Growth Factors'!$F$7,'Growth Factors'!$L$7)))</f>
        <v>0.28844315001838977</v>
      </c>
      <c r="J1152" s="23">
        <f>IF(G1152="Mix",'Growth Factors'!$P$7,(IF(G1152="Oil",'Growth Factors'!$G$7,'Growth Factors'!$M$7)))</f>
        <v>-5.5772089494429255E-4</v>
      </c>
      <c r="K1152" s="23">
        <f>IF(G1152="Mix",'Growth Factors'!$N$12,(IF(G1152="Oil",'Growth Factors'!$E$12,'Growth Factors'!$K$12)))</f>
        <v>0.15067268446583987</v>
      </c>
      <c r="L1152" s="23">
        <f>IF(G1152="Mix",'Growth Factors'!$O$12,(IF(G1152="Oil",'Growth Factors'!$F$12,'Growth Factors'!$L$12)))</f>
        <v>0.41821082914081459</v>
      </c>
      <c r="M1152" s="23">
        <f>IF(G1152="Mix",'Growth Factors'!$P$12,(IF(G1152="Oil",'Growth Factors'!$G$12,'Growth Factors'!$M$12)))</f>
        <v>6.2059761281023675E-3</v>
      </c>
      <c r="N1152" s="24" t="str">
        <f>VLOOKUP(A1152,'Part 50 Counties'!$A$2:$B$34,2)</f>
        <v>No</v>
      </c>
      <c r="O1152" s="25">
        <f>(IF(N1152="No",0,(IF(D1152="CO2",0,(VLOOKUP(F1152,'Rule Reductions'!$C$2:$E$75,2,FALSE))))))</f>
        <v>0</v>
      </c>
      <c r="P1152" s="25">
        <f>(IF(N1152="No",0,(IF(D1152="CO2",0,(VLOOKUP(F1152,'Rule Reductions'!$C$2:$E$75,3,FALSE))))))</f>
        <v>0</v>
      </c>
      <c r="Q1152" s="22">
        <f t="shared" si="102"/>
        <v>0.11906123419185098</v>
      </c>
      <c r="R1152" s="22">
        <f t="shared" si="103"/>
        <v>0.13657497390194931</v>
      </c>
      <c r="S1152" s="22">
        <f t="shared" si="104"/>
        <v>0.1059408815851359</v>
      </c>
      <c r="T1152" s="22">
        <f t="shared" si="105"/>
        <v>0.12197130455337903</v>
      </c>
      <c r="U1152" s="22">
        <f t="shared" si="106"/>
        <v>0.15033034788892635</v>
      </c>
      <c r="V1152" s="22">
        <f t="shared" si="107"/>
        <v>0.10665783346957884</v>
      </c>
    </row>
    <row r="1153" spans="1:22" x14ac:dyDescent="0.25">
      <c r="A1153" s="1" t="s">
        <v>52</v>
      </c>
      <c r="B1153" s="1" t="s">
        <v>50</v>
      </c>
      <c r="C1153" s="1" t="s">
        <v>87</v>
      </c>
      <c r="D1153" s="1" t="s">
        <v>24</v>
      </c>
      <c r="E1153" s="9">
        <v>3.1800000000000001E-3</v>
      </c>
      <c r="F1153" s="1" t="s">
        <v>87</v>
      </c>
      <c r="G1153" s="1" t="s">
        <v>100</v>
      </c>
      <c r="H1153" s="13">
        <f>IF(G1153="Mix",'Growth Factors'!$N$7,(IF(G1153="Oil",'Growth Factors'!$E$7,'Growth Factors'!$K$7)))</f>
        <v>0.12321919048916015</v>
      </c>
      <c r="I1153" s="23">
        <f>IF(G1153="Mix",'Growth Factors'!$O$7,(IF(G1153="Oil",'Growth Factors'!$F$7,'Growth Factors'!$L$7)))</f>
        <v>0.28844315001838977</v>
      </c>
      <c r="J1153" s="23">
        <f>IF(G1153="Mix",'Growth Factors'!$P$7,(IF(G1153="Oil",'Growth Factors'!$G$7,'Growth Factors'!$M$7)))</f>
        <v>-5.5772089494429255E-4</v>
      </c>
      <c r="K1153" s="23">
        <f>IF(G1153="Mix",'Growth Factors'!$N$12,(IF(G1153="Oil",'Growth Factors'!$E$12,'Growth Factors'!$K$12)))</f>
        <v>0.15067268446583987</v>
      </c>
      <c r="L1153" s="23">
        <f>IF(G1153="Mix",'Growth Factors'!$O$12,(IF(G1153="Oil",'Growth Factors'!$F$12,'Growth Factors'!$L$12)))</f>
        <v>0.41821082914081459</v>
      </c>
      <c r="M1153" s="23">
        <f>IF(G1153="Mix",'Growth Factors'!$P$12,(IF(G1153="Oil",'Growth Factors'!$G$12,'Growth Factors'!$M$12)))</f>
        <v>6.2059761281023675E-3</v>
      </c>
      <c r="N1153" s="24" t="str">
        <f>VLOOKUP(A1153,'Part 50 Counties'!$A$2:$B$34,2)</f>
        <v>No</v>
      </c>
      <c r="O1153" s="25">
        <f>(IF(N1153="No",0,(IF(D1153="CO2",0,(VLOOKUP(F1153,'Rule Reductions'!$C$2:$E$75,2,FALSE))))))</f>
        <v>0</v>
      </c>
      <c r="P1153" s="25">
        <f>(IF(N1153="No",0,(IF(D1153="CO2",0,(VLOOKUP(F1153,'Rule Reductions'!$C$2:$E$75,3,FALSE))))))</f>
        <v>0</v>
      </c>
      <c r="Q1153" s="22">
        <f t="shared" si="102"/>
        <v>3.5718370257555297E-3</v>
      </c>
      <c r="R1153" s="22">
        <f t="shared" si="103"/>
        <v>4.0972492170584796E-3</v>
      </c>
      <c r="S1153" s="22">
        <f t="shared" si="104"/>
        <v>3.1782264475540773E-3</v>
      </c>
      <c r="T1153" s="22">
        <f t="shared" si="105"/>
        <v>3.6591391366013709E-3</v>
      </c>
      <c r="U1153" s="22">
        <f t="shared" si="106"/>
        <v>4.5099104366677911E-3</v>
      </c>
      <c r="V1153" s="22">
        <f t="shared" si="107"/>
        <v>3.1997350040873654E-3</v>
      </c>
    </row>
    <row r="1154" spans="1:22" x14ac:dyDescent="0.25">
      <c r="A1154" s="1" t="s">
        <v>47</v>
      </c>
      <c r="B1154" s="1" t="s">
        <v>50</v>
      </c>
      <c r="C1154" s="1" t="s">
        <v>87</v>
      </c>
      <c r="D1154" s="1" t="s">
        <v>23</v>
      </c>
      <c r="E1154" s="6">
        <v>6.4130000000000003</v>
      </c>
      <c r="F1154" s="1" t="s">
        <v>87</v>
      </c>
      <c r="G1154" s="1" t="s">
        <v>100</v>
      </c>
      <c r="H1154" s="13">
        <f>IF(G1154="Mix",'Growth Factors'!$N$7,(IF(G1154="Oil",'Growth Factors'!$E$7,'Growth Factors'!$K$7)))</f>
        <v>0.12321919048916015</v>
      </c>
      <c r="I1154" s="23">
        <f>IF(G1154="Mix",'Growth Factors'!$O$7,(IF(G1154="Oil",'Growth Factors'!$F$7,'Growth Factors'!$L$7)))</f>
        <v>0.28844315001838977</v>
      </c>
      <c r="J1154" s="23">
        <f>IF(G1154="Mix",'Growth Factors'!$P$7,(IF(G1154="Oil",'Growth Factors'!$G$7,'Growth Factors'!$M$7)))</f>
        <v>-5.5772089494429255E-4</v>
      </c>
      <c r="K1154" s="23">
        <f>IF(G1154="Mix",'Growth Factors'!$N$12,(IF(G1154="Oil",'Growth Factors'!$E$12,'Growth Factors'!$K$12)))</f>
        <v>0.15067268446583987</v>
      </c>
      <c r="L1154" s="23">
        <f>IF(G1154="Mix",'Growth Factors'!$O$12,(IF(G1154="Oil",'Growth Factors'!$F$12,'Growth Factors'!$L$12)))</f>
        <v>0.41821082914081459</v>
      </c>
      <c r="M1154" s="23">
        <f>IF(G1154="Mix",'Growth Factors'!$P$12,(IF(G1154="Oil",'Growth Factors'!$G$12,'Growth Factors'!$M$12)))</f>
        <v>6.2059761281023675E-3</v>
      </c>
      <c r="N1154" s="24" t="str">
        <f>VLOOKUP(A1154,'Part 50 Counties'!$A$2:$B$34,2)</f>
        <v>No</v>
      </c>
      <c r="O1154" s="25">
        <f>(IF(N1154="No",0,(IF(D1154="CO2",0,(VLOOKUP(F1154,'Rule Reductions'!$C$2:$E$75,2,FALSE))))))</f>
        <v>0</v>
      </c>
      <c r="P1154" s="25">
        <f>(IF(N1154="No",0,(IF(D1154="CO2",0,(VLOOKUP(F1154,'Rule Reductions'!$C$2:$E$75,3,FALSE))))))</f>
        <v>0</v>
      </c>
      <c r="Q1154" s="22">
        <f t="shared" si="102"/>
        <v>7.2032046686069844</v>
      </c>
      <c r="R1154" s="22">
        <f t="shared" si="103"/>
        <v>8.262785921067934</v>
      </c>
      <c r="S1154" s="22">
        <f t="shared" si="104"/>
        <v>6.4094233359007227</v>
      </c>
      <c r="T1154" s="22">
        <f t="shared" si="105"/>
        <v>7.3792639254794317</v>
      </c>
      <c r="U1154" s="22">
        <f t="shared" si="106"/>
        <v>9.0949860472800452</v>
      </c>
      <c r="V1154" s="22">
        <f t="shared" si="107"/>
        <v>6.452798924909521</v>
      </c>
    </row>
    <row r="1155" spans="1:22" x14ac:dyDescent="0.25">
      <c r="A1155" s="1" t="s">
        <v>47</v>
      </c>
      <c r="B1155" s="1" t="s">
        <v>50</v>
      </c>
      <c r="C1155" s="1" t="s">
        <v>87</v>
      </c>
      <c r="D1155" s="1" t="s">
        <v>24</v>
      </c>
      <c r="E1155" s="4">
        <v>0.19239000000000001</v>
      </c>
      <c r="F1155" s="1" t="s">
        <v>87</v>
      </c>
      <c r="G1155" s="1" t="s">
        <v>100</v>
      </c>
      <c r="H1155" s="13">
        <f>IF(G1155="Mix",'Growth Factors'!$N$7,(IF(G1155="Oil",'Growth Factors'!$E$7,'Growth Factors'!$K$7)))</f>
        <v>0.12321919048916015</v>
      </c>
      <c r="I1155" s="23">
        <f>IF(G1155="Mix",'Growth Factors'!$O$7,(IF(G1155="Oil",'Growth Factors'!$F$7,'Growth Factors'!$L$7)))</f>
        <v>0.28844315001838977</v>
      </c>
      <c r="J1155" s="23">
        <f>IF(G1155="Mix",'Growth Factors'!$P$7,(IF(G1155="Oil",'Growth Factors'!$G$7,'Growth Factors'!$M$7)))</f>
        <v>-5.5772089494429255E-4</v>
      </c>
      <c r="K1155" s="23">
        <f>IF(G1155="Mix",'Growth Factors'!$N$12,(IF(G1155="Oil",'Growth Factors'!$E$12,'Growth Factors'!$K$12)))</f>
        <v>0.15067268446583987</v>
      </c>
      <c r="L1155" s="23">
        <f>IF(G1155="Mix",'Growth Factors'!$O$12,(IF(G1155="Oil",'Growth Factors'!$F$12,'Growth Factors'!$L$12)))</f>
        <v>0.41821082914081459</v>
      </c>
      <c r="M1155" s="23">
        <f>IF(G1155="Mix",'Growth Factors'!$P$12,(IF(G1155="Oil",'Growth Factors'!$G$12,'Growth Factors'!$M$12)))</f>
        <v>6.2059761281023675E-3</v>
      </c>
      <c r="N1155" s="24" t="str">
        <f>VLOOKUP(A1155,'Part 50 Counties'!$A$2:$B$34,2)</f>
        <v>No</v>
      </c>
      <c r="O1155" s="25">
        <f>(IF(N1155="No",0,(IF(D1155="CO2",0,(VLOOKUP(F1155,'Rule Reductions'!$C$2:$E$75,2,FALSE))))))</f>
        <v>0</v>
      </c>
      <c r="P1155" s="25">
        <f>(IF(N1155="No",0,(IF(D1155="CO2",0,(VLOOKUP(F1155,'Rule Reductions'!$C$2:$E$75,3,FALSE))))))</f>
        <v>0</v>
      </c>
      <c r="Q1155" s="22">
        <f t="shared" ref="Q1155:Q1218" si="108">+$E1155*(1+H1155)*(1-$O1155)</f>
        <v>0.21609614005820954</v>
      </c>
      <c r="R1155" s="22">
        <f t="shared" ref="R1155:R1218" si="109">+$E1155*(1+I1155)*(1-$O1155)</f>
        <v>0.247883577632038</v>
      </c>
      <c r="S1155" s="22">
        <f t="shared" ref="S1155:S1218" si="110">+$E1155*(1+J1155)*(1-$O1155)</f>
        <v>0.19228270007702167</v>
      </c>
      <c r="T1155" s="22">
        <f t="shared" ref="T1155:T1218" si="111">+$E1155*(1+K1155)*(1-$P1155)</f>
        <v>0.22137791776438295</v>
      </c>
      <c r="U1155" s="22">
        <f t="shared" ref="U1155:U1218" si="112">+$E1155*(1+L1155)*(1-$P1155)</f>
        <v>0.27284958141840132</v>
      </c>
      <c r="V1155" s="22">
        <f t="shared" ref="V1155:V1218" si="113">+$E1155*(1+M1155)*(1-$P1155)</f>
        <v>0.19358396774728562</v>
      </c>
    </row>
    <row r="1156" spans="1:22" x14ac:dyDescent="0.25">
      <c r="A1156" s="1" t="s">
        <v>41</v>
      </c>
      <c r="B1156" s="1" t="s">
        <v>50</v>
      </c>
      <c r="C1156" s="1" t="s">
        <v>87</v>
      </c>
      <c r="D1156" s="1" t="s">
        <v>23</v>
      </c>
      <c r="E1156" s="2">
        <v>339.94199999999898</v>
      </c>
      <c r="F1156" s="1" t="s">
        <v>87</v>
      </c>
      <c r="G1156" s="1" t="s">
        <v>100</v>
      </c>
      <c r="H1156" s="13">
        <f>IF(G1156="Mix",'Growth Factors'!$N$7,(IF(G1156="Oil",'Growth Factors'!$E$7,'Growth Factors'!$K$7)))</f>
        <v>0.12321919048916015</v>
      </c>
      <c r="I1156" s="23">
        <f>IF(G1156="Mix",'Growth Factors'!$O$7,(IF(G1156="Oil",'Growth Factors'!$F$7,'Growth Factors'!$L$7)))</f>
        <v>0.28844315001838977</v>
      </c>
      <c r="J1156" s="23">
        <f>IF(G1156="Mix",'Growth Factors'!$P$7,(IF(G1156="Oil",'Growth Factors'!$G$7,'Growth Factors'!$M$7)))</f>
        <v>-5.5772089494429255E-4</v>
      </c>
      <c r="K1156" s="23">
        <f>IF(G1156="Mix",'Growth Factors'!$N$12,(IF(G1156="Oil",'Growth Factors'!$E$12,'Growth Factors'!$K$12)))</f>
        <v>0.15067268446583987</v>
      </c>
      <c r="L1156" s="23">
        <f>IF(G1156="Mix",'Growth Factors'!$O$12,(IF(G1156="Oil",'Growth Factors'!$F$12,'Growth Factors'!$L$12)))</f>
        <v>0.41821082914081459</v>
      </c>
      <c r="M1156" s="23">
        <f>IF(G1156="Mix",'Growth Factors'!$P$12,(IF(G1156="Oil",'Growth Factors'!$G$12,'Growth Factors'!$M$12)))</f>
        <v>6.2059761281023675E-3</v>
      </c>
      <c r="N1156" s="24" t="str">
        <f>VLOOKUP(A1156,'Part 50 Counties'!$A$2:$B$34,2)</f>
        <v>Yes</v>
      </c>
      <c r="O1156" s="25">
        <f>(IF(N1156="No",0,(IF(D1156="CO2",0,(VLOOKUP(F1156,'Rule Reductions'!$C$2:$E$75,2,FALSE))))))</f>
        <v>0</v>
      </c>
      <c r="P1156" s="25">
        <f>(IF(N1156="No",0,(IF(D1156="CO2",0,(VLOOKUP(F1156,'Rule Reductions'!$C$2:$E$75,3,FALSE))))))</f>
        <v>0</v>
      </c>
      <c r="Q1156" s="22">
        <f t="shared" si="108"/>
        <v>381.82937805326497</v>
      </c>
      <c r="R1156" s="22">
        <f t="shared" si="109"/>
        <v>437.99594130355013</v>
      </c>
      <c r="S1156" s="22">
        <f t="shared" si="110"/>
        <v>339.75240724352983</v>
      </c>
      <c r="T1156" s="22">
        <f t="shared" si="111"/>
        <v>391.16197370268537</v>
      </c>
      <c r="U1156" s="22">
        <f t="shared" si="112"/>
        <v>482.10942567978537</v>
      </c>
      <c r="V1156" s="22">
        <f t="shared" si="113"/>
        <v>342.05167193693836</v>
      </c>
    </row>
    <row r="1157" spans="1:22" x14ac:dyDescent="0.25">
      <c r="A1157" s="1" t="s">
        <v>41</v>
      </c>
      <c r="B1157" s="1" t="s">
        <v>50</v>
      </c>
      <c r="C1157" s="1" t="s">
        <v>87</v>
      </c>
      <c r="D1157" s="1" t="s">
        <v>24</v>
      </c>
      <c r="E1157" s="2">
        <v>10.198259999999999</v>
      </c>
      <c r="F1157" s="1" t="s">
        <v>87</v>
      </c>
      <c r="G1157" s="1" t="s">
        <v>100</v>
      </c>
      <c r="H1157" s="13">
        <f>IF(G1157="Mix",'Growth Factors'!$N$7,(IF(G1157="Oil",'Growth Factors'!$E$7,'Growth Factors'!$K$7)))</f>
        <v>0.12321919048916015</v>
      </c>
      <c r="I1157" s="23">
        <f>IF(G1157="Mix",'Growth Factors'!$O$7,(IF(G1157="Oil",'Growth Factors'!$F$7,'Growth Factors'!$L$7)))</f>
        <v>0.28844315001838977</v>
      </c>
      <c r="J1157" s="23">
        <f>IF(G1157="Mix",'Growth Factors'!$P$7,(IF(G1157="Oil",'Growth Factors'!$G$7,'Growth Factors'!$M$7)))</f>
        <v>-5.5772089494429255E-4</v>
      </c>
      <c r="K1157" s="23">
        <f>IF(G1157="Mix",'Growth Factors'!$N$12,(IF(G1157="Oil",'Growth Factors'!$E$12,'Growth Factors'!$K$12)))</f>
        <v>0.15067268446583987</v>
      </c>
      <c r="L1157" s="23">
        <f>IF(G1157="Mix",'Growth Factors'!$O$12,(IF(G1157="Oil",'Growth Factors'!$F$12,'Growth Factors'!$L$12)))</f>
        <v>0.41821082914081459</v>
      </c>
      <c r="M1157" s="23">
        <f>IF(G1157="Mix",'Growth Factors'!$P$12,(IF(G1157="Oil",'Growth Factors'!$G$12,'Growth Factors'!$M$12)))</f>
        <v>6.2059761281023675E-3</v>
      </c>
      <c r="N1157" s="24" t="str">
        <f>VLOOKUP(A1157,'Part 50 Counties'!$A$2:$B$34,2)</f>
        <v>Yes</v>
      </c>
      <c r="O1157" s="25">
        <f>(IF(N1157="No",0,(IF(D1157="CO2",0,(VLOOKUP(F1157,'Rule Reductions'!$C$2:$E$75,2,FALSE))))))</f>
        <v>0</v>
      </c>
      <c r="P1157" s="25">
        <f>(IF(N1157="No",0,(IF(D1157="CO2",0,(VLOOKUP(F1157,'Rule Reductions'!$C$2:$E$75,3,FALSE))))))</f>
        <v>0</v>
      </c>
      <c r="Q1157" s="22">
        <f t="shared" si="108"/>
        <v>11.454881341597982</v>
      </c>
      <c r="R1157" s="22">
        <f t="shared" si="109"/>
        <v>13.139878239106542</v>
      </c>
      <c r="S1157" s="22">
        <f t="shared" si="110"/>
        <v>10.192572217305925</v>
      </c>
      <c r="T1157" s="22">
        <f t="shared" si="111"/>
        <v>11.734859211080597</v>
      </c>
      <c r="U1157" s="22">
        <f t="shared" si="112"/>
        <v>14.463282770393604</v>
      </c>
      <c r="V1157" s="22">
        <f t="shared" si="113"/>
        <v>10.26155015810818</v>
      </c>
    </row>
    <row r="1158" spans="1:22" x14ac:dyDescent="0.25">
      <c r="A1158" s="1" t="s">
        <v>63</v>
      </c>
      <c r="B1158" s="1" t="s">
        <v>50</v>
      </c>
      <c r="C1158" s="1" t="s">
        <v>87</v>
      </c>
      <c r="D1158" s="1" t="s">
        <v>23</v>
      </c>
      <c r="E1158" s="4">
        <v>0.106</v>
      </c>
      <c r="F1158" s="1" t="s">
        <v>87</v>
      </c>
      <c r="G1158" s="1" t="s">
        <v>100</v>
      </c>
      <c r="H1158" s="13">
        <f>IF(G1158="Mix",'Growth Factors'!$N$7,(IF(G1158="Oil",'Growth Factors'!$E$7,'Growth Factors'!$K$7)))</f>
        <v>0.12321919048916015</v>
      </c>
      <c r="I1158" s="23">
        <f>IF(G1158="Mix",'Growth Factors'!$O$7,(IF(G1158="Oil",'Growth Factors'!$F$7,'Growth Factors'!$L$7)))</f>
        <v>0.28844315001838977</v>
      </c>
      <c r="J1158" s="23">
        <f>IF(G1158="Mix",'Growth Factors'!$P$7,(IF(G1158="Oil",'Growth Factors'!$G$7,'Growth Factors'!$M$7)))</f>
        <v>-5.5772089494429255E-4</v>
      </c>
      <c r="K1158" s="23">
        <f>IF(G1158="Mix",'Growth Factors'!$N$12,(IF(G1158="Oil",'Growth Factors'!$E$12,'Growth Factors'!$K$12)))</f>
        <v>0.15067268446583987</v>
      </c>
      <c r="L1158" s="23">
        <f>IF(G1158="Mix",'Growth Factors'!$O$12,(IF(G1158="Oil",'Growth Factors'!$F$12,'Growth Factors'!$L$12)))</f>
        <v>0.41821082914081459</v>
      </c>
      <c r="M1158" s="23">
        <f>IF(G1158="Mix",'Growth Factors'!$P$12,(IF(G1158="Oil",'Growth Factors'!$G$12,'Growth Factors'!$M$12)))</f>
        <v>6.2059761281023675E-3</v>
      </c>
      <c r="N1158" s="24" t="str">
        <f>VLOOKUP(A1158,'Part 50 Counties'!$A$2:$B$34,2)</f>
        <v>No</v>
      </c>
      <c r="O1158" s="25">
        <f>(IF(N1158="No",0,(IF(D1158="CO2",0,(VLOOKUP(F1158,'Rule Reductions'!$C$2:$E$75,2,FALSE))))))</f>
        <v>0</v>
      </c>
      <c r="P1158" s="25">
        <f>(IF(N1158="No",0,(IF(D1158="CO2",0,(VLOOKUP(F1158,'Rule Reductions'!$C$2:$E$75,3,FALSE))))))</f>
        <v>0</v>
      </c>
      <c r="Q1158" s="22">
        <f t="shared" si="108"/>
        <v>0.11906123419185098</v>
      </c>
      <c r="R1158" s="22">
        <f t="shared" si="109"/>
        <v>0.13657497390194931</v>
      </c>
      <c r="S1158" s="22">
        <f t="shared" si="110"/>
        <v>0.1059408815851359</v>
      </c>
      <c r="T1158" s="22">
        <f t="shared" si="111"/>
        <v>0.12197130455337903</v>
      </c>
      <c r="U1158" s="22">
        <f t="shared" si="112"/>
        <v>0.15033034788892635</v>
      </c>
      <c r="V1158" s="22">
        <f t="shared" si="113"/>
        <v>0.10665783346957884</v>
      </c>
    </row>
    <row r="1159" spans="1:22" x14ac:dyDescent="0.25">
      <c r="A1159" s="1" t="s">
        <v>63</v>
      </c>
      <c r="B1159" s="1" t="s">
        <v>50</v>
      </c>
      <c r="C1159" s="1" t="s">
        <v>87</v>
      </c>
      <c r="D1159" s="1" t="s">
        <v>24</v>
      </c>
      <c r="E1159" s="9">
        <v>3.1800000000000001E-3</v>
      </c>
      <c r="F1159" s="1" t="s">
        <v>87</v>
      </c>
      <c r="G1159" s="1" t="s">
        <v>100</v>
      </c>
      <c r="H1159" s="13">
        <f>IF(G1159="Mix",'Growth Factors'!$N$7,(IF(G1159="Oil",'Growth Factors'!$E$7,'Growth Factors'!$K$7)))</f>
        <v>0.12321919048916015</v>
      </c>
      <c r="I1159" s="23">
        <f>IF(G1159="Mix",'Growth Factors'!$O$7,(IF(G1159="Oil",'Growth Factors'!$F$7,'Growth Factors'!$L$7)))</f>
        <v>0.28844315001838977</v>
      </c>
      <c r="J1159" s="23">
        <f>IF(G1159="Mix",'Growth Factors'!$P$7,(IF(G1159="Oil",'Growth Factors'!$G$7,'Growth Factors'!$M$7)))</f>
        <v>-5.5772089494429255E-4</v>
      </c>
      <c r="K1159" s="23">
        <f>IF(G1159="Mix",'Growth Factors'!$N$12,(IF(G1159="Oil",'Growth Factors'!$E$12,'Growth Factors'!$K$12)))</f>
        <v>0.15067268446583987</v>
      </c>
      <c r="L1159" s="23">
        <f>IF(G1159="Mix",'Growth Factors'!$O$12,(IF(G1159="Oil",'Growth Factors'!$F$12,'Growth Factors'!$L$12)))</f>
        <v>0.41821082914081459</v>
      </c>
      <c r="M1159" s="23">
        <f>IF(G1159="Mix",'Growth Factors'!$P$12,(IF(G1159="Oil",'Growth Factors'!$G$12,'Growth Factors'!$M$12)))</f>
        <v>6.2059761281023675E-3</v>
      </c>
      <c r="N1159" s="24" t="str">
        <f>VLOOKUP(A1159,'Part 50 Counties'!$A$2:$B$34,2)</f>
        <v>No</v>
      </c>
      <c r="O1159" s="25">
        <f>(IF(N1159="No",0,(IF(D1159="CO2",0,(VLOOKUP(F1159,'Rule Reductions'!$C$2:$E$75,2,FALSE))))))</f>
        <v>0</v>
      </c>
      <c r="P1159" s="25">
        <f>(IF(N1159="No",0,(IF(D1159="CO2",0,(VLOOKUP(F1159,'Rule Reductions'!$C$2:$E$75,3,FALSE))))))</f>
        <v>0</v>
      </c>
      <c r="Q1159" s="22">
        <f t="shared" si="108"/>
        <v>3.5718370257555297E-3</v>
      </c>
      <c r="R1159" s="22">
        <f t="shared" si="109"/>
        <v>4.0972492170584796E-3</v>
      </c>
      <c r="S1159" s="22">
        <f t="shared" si="110"/>
        <v>3.1782264475540773E-3</v>
      </c>
      <c r="T1159" s="22">
        <f t="shared" si="111"/>
        <v>3.6591391366013709E-3</v>
      </c>
      <c r="U1159" s="22">
        <f t="shared" si="112"/>
        <v>4.5099104366677911E-3</v>
      </c>
      <c r="V1159" s="22">
        <f t="shared" si="113"/>
        <v>3.1997350040873654E-3</v>
      </c>
    </row>
    <row r="1160" spans="1:22" x14ac:dyDescent="0.25">
      <c r="A1160" s="1" t="s">
        <v>48</v>
      </c>
      <c r="B1160" s="1" t="s">
        <v>50</v>
      </c>
      <c r="C1160" s="1" t="s">
        <v>87</v>
      </c>
      <c r="D1160" s="1" t="s">
        <v>23</v>
      </c>
      <c r="E1160" s="6">
        <v>8.6389999999999993</v>
      </c>
      <c r="F1160" s="1" t="s">
        <v>87</v>
      </c>
      <c r="G1160" s="1" t="s">
        <v>100</v>
      </c>
      <c r="H1160" s="13">
        <f>IF(G1160="Mix",'Growth Factors'!$N$7,(IF(G1160="Oil",'Growth Factors'!$E$7,'Growth Factors'!$K$7)))</f>
        <v>0.12321919048916015</v>
      </c>
      <c r="I1160" s="23">
        <f>IF(G1160="Mix",'Growth Factors'!$O$7,(IF(G1160="Oil",'Growth Factors'!$F$7,'Growth Factors'!$L$7)))</f>
        <v>0.28844315001838977</v>
      </c>
      <c r="J1160" s="23">
        <f>IF(G1160="Mix",'Growth Factors'!$P$7,(IF(G1160="Oil",'Growth Factors'!$G$7,'Growth Factors'!$M$7)))</f>
        <v>-5.5772089494429255E-4</v>
      </c>
      <c r="K1160" s="23">
        <f>IF(G1160="Mix",'Growth Factors'!$N$12,(IF(G1160="Oil",'Growth Factors'!$E$12,'Growth Factors'!$K$12)))</f>
        <v>0.15067268446583987</v>
      </c>
      <c r="L1160" s="23">
        <f>IF(G1160="Mix",'Growth Factors'!$O$12,(IF(G1160="Oil",'Growth Factors'!$F$12,'Growth Factors'!$L$12)))</f>
        <v>0.41821082914081459</v>
      </c>
      <c r="M1160" s="23">
        <f>IF(G1160="Mix",'Growth Factors'!$P$12,(IF(G1160="Oil",'Growth Factors'!$G$12,'Growth Factors'!$M$12)))</f>
        <v>6.2059761281023675E-3</v>
      </c>
      <c r="N1160" s="24" t="str">
        <f>VLOOKUP(A1160,'Part 50 Counties'!$A$2:$B$34,2)</f>
        <v>No</v>
      </c>
      <c r="O1160" s="25">
        <f>(IF(N1160="No",0,(IF(D1160="CO2",0,(VLOOKUP(F1160,'Rule Reductions'!$C$2:$E$75,2,FALSE))))))</f>
        <v>0</v>
      </c>
      <c r="P1160" s="25">
        <f>(IF(N1160="No",0,(IF(D1160="CO2",0,(VLOOKUP(F1160,'Rule Reductions'!$C$2:$E$75,3,FALSE))))))</f>
        <v>0</v>
      </c>
      <c r="Q1160" s="22">
        <f t="shared" si="108"/>
        <v>9.703490586635855</v>
      </c>
      <c r="R1160" s="22">
        <f t="shared" si="109"/>
        <v>11.130860373008868</v>
      </c>
      <c r="S1160" s="22">
        <f t="shared" si="110"/>
        <v>8.6341818491885753</v>
      </c>
      <c r="T1160" s="22">
        <f t="shared" si="111"/>
        <v>9.9406613211003911</v>
      </c>
      <c r="U1160" s="22">
        <f t="shared" si="112"/>
        <v>12.251923352947497</v>
      </c>
      <c r="V1160" s="22">
        <f t="shared" si="113"/>
        <v>8.6926134277706755</v>
      </c>
    </row>
    <row r="1161" spans="1:22" x14ac:dyDescent="0.25">
      <c r="A1161" s="1" t="s">
        <v>48</v>
      </c>
      <c r="B1161" s="1" t="s">
        <v>50</v>
      </c>
      <c r="C1161" s="1" t="s">
        <v>87</v>
      </c>
      <c r="D1161" s="1" t="s">
        <v>24</v>
      </c>
      <c r="E1161" s="4">
        <v>0.25917000000000001</v>
      </c>
      <c r="F1161" s="1" t="s">
        <v>87</v>
      </c>
      <c r="G1161" s="1" t="s">
        <v>100</v>
      </c>
      <c r="H1161" s="13">
        <f>IF(G1161="Mix",'Growth Factors'!$N$7,(IF(G1161="Oil",'Growth Factors'!$E$7,'Growth Factors'!$K$7)))</f>
        <v>0.12321919048916015</v>
      </c>
      <c r="I1161" s="23">
        <f>IF(G1161="Mix",'Growth Factors'!$O$7,(IF(G1161="Oil",'Growth Factors'!$F$7,'Growth Factors'!$L$7)))</f>
        <v>0.28844315001838977</v>
      </c>
      <c r="J1161" s="23">
        <f>IF(G1161="Mix",'Growth Factors'!$P$7,(IF(G1161="Oil",'Growth Factors'!$G$7,'Growth Factors'!$M$7)))</f>
        <v>-5.5772089494429255E-4</v>
      </c>
      <c r="K1161" s="23">
        <f>IF(G1161="Mix",'Growth Factors'!$N$12,(IF(G1161="Oil",'Growth Factors'!$E$12,'Growth Factors'!$K$12)))</f>
        <v>0.15067268446583987</v>
      </c>
      <c r="L1161" s="23">
        <f>IF(G1161="Mix",'Growth Factors'!$O$12,(IF(G1161="Oil",'Growth Factors'!$F$12,'Growth Factors'!$L$12)))</f>
        <v>0.41821082914081459</v>
      </c>
      <c r="M1161" s="23">
        <f>IF(G1161="Mix",'Growth Factors'!$P$12,(IF(G1161="Oil",'Growth Factors'!$G$12,'Growth Factors'!$M$12)))</f>
        <v>6.2059761281023675E-3</v>
      </c>
      <c r="N1161" s="24" t="str">
        <f>VLOOKUP(A1161,'Part 50 Counties'!$A$2:$B$34,2)</f>
        <v>No</v>
      </c>
      <c r="O1161" s="25">
        <f>(IF(N1161="No",0,(IF(D1161="CO2",0,(VLOOKUP(F1161,'Rule Reductions'!$C$2:$E$75,2,FALSE))))))</f>
        <v>0</v>
      </c>
      <c r="P1161" s="25">
        <f>(IF(N1161="No",0,(IF(D1161="CO2",0,(VLOOKUP(F1161,'Rule Reductions'!$C$2:$E$75,3,FALSE))))))</f>
        <v>0</v>
      </c>
      <c r="Q1161" s="22">
        <f t="shared" si="108"/>
        <v>0.29110471759907564</v>
      </c>
      <c r="R1161" s="22">
        <f t="shared" si="109"/>
        <v>0.3339258111902661</v>
      </c>
      <c r="S1161" s="22">
        <f t="shared" si="110"/>
        <v>0.25902545547565731</v>
      </c>
      <c r="T1161" s="22">
        <f t="shared" si="111"/>
        <v>0.29821983963301174</v>
      </c>
      <c r="U1161" s="22">
        <f t="shared" si="112"/>
        <v>0.36755770058842496</v>
      </c>
      <c r="V1161" s="22">
        <f t="shared" si="113"/>
        <v>0.26077840283312032</v>
      </c>
    </row>
    <row r="1162" spans="1:22" x14ac:dyDescent="0.25">
      <c r="A1162" s="1" t="s">
        <v>59</v>
      </c>
      <c r="B1162" s="1" t="s">
        <v>50</v>
      </c>
      <c r="C1162" s="1" t="s">
        <v>87</v>
      </c>
      <c r="D1162" s="1" t="s">
        <v>23</v>
      </c>
      <c r="E1162" s="4">
        <v>0.159</v>
      </c>
      <c r="F1162" s="1" t="s">
        <v>87</v>
      </c>
      <c r="G1162" s="1" t="s">
        <v>100</v>
      </c>
      <c r="H1162" s="13">
        <f>IF(G1162="Mix",'Growth Factors'!$N$7,(IF(G1162="Oil",'Growth Factors'!$E$7,'Growth Factors'!$K$7)))</f>
        <v>0.12321919048916015</v>
      </c>
      <c r="I1162" s="23">
        <f>IF(G1162="Mix",'Growth Factors'!$O$7,(IF(G1162="Oil",'Growth Factors'!$F$7,'Growth Factors'!$L$7)))</f>
        <v>0.28844315001838977</v>
      </c>
      <c r="J1162" s="23">
        <f>IF(G1162="Mix",'Growth Factors'!$P$7,(IF(G1162="Oil",'Growth Factors'!$G$7,'Growth Factors'!$M$7)))</f>
        <v>-5.5772089494429255E-4</v>
      </c>
      <c r="K1162" s="23">
        <f>IF(G1162="Mix",'Growth Factors'!$N$12,(IF(G1162="Oil",'Growth Factors'!$E$12,'Growth Factors'!$K$12)))</f>
        <v>0.15067268446583987</v>
      </c>
      <c r="L1162" s="23">
        <f>IF(G1162="Mix",'Growth Factors'!$O$12,(IF(G1162="Oil",'Growth Factors'!$F$12,'Growth Factors'!$L$12)))</f>
        <v>0.41821082914081459</v>
      </c>
      <c r="M1162" s="23">
        <f>IF(G1162="Mix",'Growth Factors'!$P$12,(IF(G1162="Oil",'Growth Factors'!$G$12,'Growth Factors'!$M$12)))</f>
        <v>6.2059761281023675E-3</v>
      </c>
      <c r="N1162" s="24" t="str">
        <f>VLOOKUP(A1162,'Part 50 Counties'!$A$2:$B$34,2)</f>
        <v>No</v>
      </c>
      <c r="O1162" s="25">
        <f>(IF(N1162="No",0,(IF(D1162="CO2",0,(VLOOKUP(F1162,'Rule Reductions'!$C$2:$E$75,2,FALSE))))))</f>
        <v>0</v>
      </c>
      <c r="P1162" s="25">
        <f>(IF(N1162="No",0,(IF(D1162="CO2",0,(VLOOKUP(F1162,'Rule Reductions'!$C$2:$E$75,3,FALSE))))))</f>
        <v>0</v>
      </c>
      <c r="Q1162" s="22">
        <f t="shared" si="108"/>
        <v>0.17859185128777647</v>
      </c>
      <c r="R1162" s="22">
        <f t="shared" si="109"/>
        <v>0.20486246085292398</v>
      </c>
      <c r="S1162" s="22">
        <f t="shared" si="110"/>
        <v>0.15891132237770386</v>
      </c>
      <c r="T1162" s="22">
        <f t="shared" si="111"/>
        <v>0.18295695683006855</v>
      </c>
      <c r="U1162" s="22">
        <f t="shared" si="112"/>
        <v>0.22549552183338953</v>
      </c>
      <c r="V1162" s="22">
        <f t="shared" si="113"/>
        <v>0.15998675020436828</v>
      </c>
    </row>
    <row r="1163" spans="1:22" x14ac:dyDescent="0.25">
      <c r="A1163" s="1" t="s">
        <v>59</v>
      </c>
      <c r="B1163" s="1" t="s">
        <v>50</v>
      </c>
      <c r="C1163" s="1" t="s">
        <v>87</v>
      </c>
      <c r="D1163" s="1" t="s">
        <v>24</v>
      </c>
      <c r="E1163" s="9">
        <v>4.7699999999999999E-3</v>
      </c>
      <c r="F1163" s="1" t="s">
        <v>87</v>
      </c>
      <c r="G1163" s="1" t="s">
        <v>100</v>
      </c>
      <c r="H1163" s="13">
        <f>IF(G1163="Mix",'Growth Factors'!$N$7,(IF(G1163="Oil",'Growth Factors'!$E$7,'Growth Factors'!$K$7)))</f>
        <v>0.12321919048916015</v>
      </c>
      <c r="I1163" s="23">
        <f>IF(G1163="Mix",'Growth Factors'!$O$7,(IF(G1163="Oil",'Growth Factors'!$F$7,'Growth Factors'!$L$7)))</f>
        <v>0.28844315001838977</v>
      </c>
      <c r="J1163" s="23">
        <f>IF(G1163="Mix",'Growth Factors'!$P$7,(IF(G1163="Oil",'Growth Factors'!$G$7,'Growth Factors'!$M$7)))</f>
        <v>-5.5772089494429255E-4</v>
      </c>
      <c r="K1163" s="23">
        <f>IF(G1163="Mix",'Growth Factors'!$N$12,(IF(G1163="Oil",'Growth Factors'!$E$12,'Growth Factors'!$K$12)))</f>
        <v>0.15067268446583987</v>
      </c>
      <c r="L1163" s="23">
        <f>IF(G1163="Mix",'Growth Factors'!$O$12,(IF(G1163="Oil",'Growth Factors'!$F$12,'Growth Factors'!$L$12)))</f>
        <v>0.41821082914081459</v>
      </c>
      <c r="M1163" s="23">
        <f>IF(G1163="Mix",'Growth Factors'!$P$12,(IF(G1163="Oil",'Growth Factors'!$G$12,'Growth Factors'!$M$12)))</f>
        <v>6.2059761281023675E-3</v>
      </c>
      <c r="N1163" s="24" t="str">
        <f>VLOOKUP(A1163,'Part 50 Counties'!$A$2:$B$34,2)</f>
        <v>No</v>
      </c>
      <c r="O1163" s="25">
        <f>(IF(N1163="No",0,(IF(D1163="CO2",0,(VLOOKUP(F1163,'Rule Reductions'!$C$2:$E$75,2,FALSE))))))</f>
        <v>0</v>
      </c>
      <c r="P1163" s="25">
        <f>(IF(N1163="No",0,(IF(D1163="CO2",0,(VLOOKUP(F1163,'Rule Reductions'!$C$2:$E$75,3,FALSE))))))</f>
        <v>0</v>
      </c>
      <c r="Q1163" s="22">
        <f t="shared" si="108"/>
        <v>5.3577555386332939E-3</v>
      </c>
      <c r="R1163" s="22">
        <f t="shared" si="109"/>
        <v>6.1458738255877185E-3</v>
      </c>
      <c r="S1163" s="22">
        <f t="shared" si="110"/>
        <v>4.7673396713311155E-3</v>
      </c>
      <c r="T1163" s="22">
        <f t="shared" si="111"/>
        <v>5.4887087049020561E-3</v>
      </c>
      <c r="U1163" s="22">
        <f t="shared" si="112"/>
        <v>6.7648656550016858E-3</v>
      </c>
      <c r="V1163" s="22">
        <f t="shared" si="113"/>
        <v>4.7996025061310486E-3</v>
      </c>
    </row>
    <row r="1164" spans="1:22" x14ac:dyDescent="0.25">
      <c r="A1164" s="1" t="s">
        <v>55</v>
      </c>
      <c r="B1164" s="1" t="s">
        <v>50</v>
      </c>
      <c r="C1164" s="1" t="s">
        <v>87</v>
      </c>
      <c r="D1164" s="1" t="s">
        <v>23</v>
      </c>
      <c r="E1164" s="4">
        <v>0.68899999999999995</v>
      </c>
      <c r="F1164" s="1" t="s">
        <v>87</v>
      </c>
      <c r="G1164" s="1" t="s">
        <v>100</v>
      </c>
      <c r="H1164" s="13">
        <f>IF(G1164="Mix",'Growth Factors'!$N$7,(IF(G1164="Oil",'Growth Factors'!$E$7,'Growth Factors'!$K$7)))</f>
        <v>0.12321919048916015</v>
      </c>
      <c r="I1164" s="23">
        <f>IF(G1164="Mix",'Growth Factors'!$O$7,(IF(G1164="Oil",'Growth Factors'!$F$7,'Growth Factors'!$L$7)))</f>
        <v>0.28844315001838977</v>
      </c>
      <c r="J1164" s="23">
        <f>IF(G1164="Mix",'Growth Factors'!$P$7,(IF(G1164="Oil",'Growth Factors'!$G$7,'Growth Factors'!$M$7)))</f>
        <v>-5.5772089494429255E-4</v>
      </c>
      <c r="K1164" s="23">
        <f>IF(G1164="Mix",'Growth Factors'!$N$12,(IF(G1164="Oil",'Growth Factors'!$E$12,'Growth Factors'!$K$12)))</f>
        <v>0.15067268446583987</v>
      </c>
      <c r="L1164" s="23">
        <f>IF(G1164="Mix",'Growth Factors'!$O$12,(IF(G1164="Oil",'Growth Factors'!$F$12,'Growth Factors'!$L$12)))</f>
        <v>0.41821082914081459</v>
      </c>
      <c r="M1164" s="23">
        <f>IF(G1164="Mix",'Growth Factors'!$P$12,(IF(G1164="Oil",'Growth Factors'!$G$12,'Growth Factors'!$M$12)))</f>
        <v>6.2059761281023675E-3</v>
      </c>
      <c r="N1164" s="24" t="str">
        <f>VLOOKUP(A1164,'Part 50 Counties'!$A$2:$B$34,2)</f>
        <v>No</v>
      </c>
      <c r="O1164" s="25">
        <f>(IF(N1164="No",0,(IF(D1164="CO2",0,(VLOOKUP(F1164,'Rule Reductions'!$C$2:$E$75,2,FALSE))))))</f>
        <v>0</v>
      </c>
      <c r="P1164" s="25">
        <f>(IF(N1164="No",0,(IF(D1164="CO2",0,(VLOOKUP(F1164,'Rule Reductions'!$C$2:$E$75,3,FALSE))))))</f>
        <v>0</v>
      </c>
      <c r="Q1164" s="22">
        <f t="shared" si="108"/>
        <v>0.7738980222470313</v>
      </c>
      <c r="R1164" s="22">
        <f t="shared" si="109"/>
        <v>0.88773733036267044</v>
      </c>
      <c r="S1164" s="22">
        <f t="shared" si="110"/>
        <v>0.6886157303033833</v>
      </c>
      <c r="T1164" s="22">
        <f t="shared" si="111"/>
        <v>0.79281347959696369</v>
      </c>
      <c r="U1164" s="22">
        <f t="shared" si="112"/>
        <v>0.97714726127802121</v>
      </c>
      <c r="V1164" s="22">
        <f t="shared" si="113"/>
        <v>0.69327591755226248</v>
      </c>
    </row>
    <row r="1165" spans="1:22" x14ac:dyDescent="0.25">
      <c r="A1165" s="1" t="s">
        <v>55</v>
      </c>
      <c r="B1165" s="1" t="s">
        <v>50</v>
      </c>
      <c r="C1165" s="1" t="s">
        <v>87</v>
      </c>
      <c r="D1165" s="1" t="s">
        <v>24</v>
      </c>
      <c r="E1165" s="7">
        <v>2.0670000000000001E-2</v>
      </c>
      <c r="F1165" s="1" t="s">
        <v>87</v>
      </c>
      <c r="G1165" s="1" t="s">
        <v>100</v>
      </c>
      <c r="H1165" s="13">
        <f>IF(G1165="Mix",'Growth Factors'!$N$7,(IF(G1165="Oil",'Growth Factors'!$E$7,'Growth Factors'!$K$7)))</f>
        <v>0.12321919048916015</v>
      </c>
      <c r="I1165" s="23">
        <f>IF(G1165="Mix",'Growth Factors'!$O$7,(IF(G1165="Oil",'Growth Factors'!$F$7,'Growth Factors'!$L$7)))</f>
        <v>0.28844315001838977</v>
      </c>
      <c r="J1165" s="23">
        <f>IF(G1165="Mix",'Growth Factors'!$P$7,(IF(G1165="Oil",'Growth Factors'!$G$7,'Growth Factors'!$M$7)))</f>
        <v>-5.5772089494429255E-4</v>
      </c>
      <c r="K1165" s="23">
        <f>IF(G1165="Mix",'Growth Factors'!$N$12,(IF(G1165="Oil",'Growth Factors'!$E$12,'Growth Factors'!$K$12)))</f>
        <v>0.15067268446583987</v>
      </c>
      <c r="L1165" s="23">
        <f>IF(G1165="Mix",'Growth Factors'!$O$12,(IF(G1165="Oil",'Growth Factors'!$F$12,'Growth Factors'!$L$12)))</f>
        <v>0.41821082914081459</v>
      </c>
      <c r="M1165" s="23">
        <f>IF(G1165="Mix",'Growth Factors'!$P$12,(IF(G1165="Oil",'Growth Factors'!$G$12,'Growth Factors'!$M$12)))</f>
        <v>6.2059761281023675E-3</v>
      </c>
      <c r="N1165" s="24" t="str">
        <f>VLOOKUP(A1165,'Part 50 Counties'!$A$2:$B$34,2)</f>
        <v>No</v>
      </c>
      <c r="O1165" s="25">
        <f>(IF(N1165="No",0,(IF(D1165="CO2",0,(VLOOKUP(F1165,'Rule Reductions'!$C$2:$E$75,2,FALSE))))))</f>
        <v>0</v>
      </c>
      <c r="P1165" s="25">
        <f>(IF(N1165="No",0,(IF(D1165="CO2",0,(VLOOKUP(F1165,'Rule Reductions'!$C$2:$E$75,3,FALSE))))))</f>
        <v>0</v>
      </c>
      <c r="Q1165" s="22">
        <f t="shared" si="108"/>
        <v>2.3216940667410941E-2</v>
      </c>
      <c r="R1165" s="22">
        <f t="shared" si="109"/>
        <v>2.6632119910880117E-2</v>
      </c>
      <c r="S1165" s="22">
        <f t="shared" si="110"/>
        <v>2.06584719091015E-2</v>
      </c>
      <c r="T1165" s="22">
        <f t="shared" si="111"/>
        <v>2.3784404387908912E-2</v>
      </c>
      <c r="U1165" s="22">
        <f t="shared" si="112"/>
        <v>2.9314417838340639E-2</v>
      </c>
      <c r="V1165" s="22">
        <f t="shared" si="113"/>
        <v>2.0798277526567877E-2</v>
      </c>
    </row>
    <row r="1166" spans="1:22" x14ac:dyDescent="0.25">
      <c r="A1166" s="1" t="s">
        <v>42</v>
      </c>
      <c r="B1166" s="1" t="s">
        <v>50</v>
      </c>
      <c r="C1166" s="1" t="s">
        <v>87</v>
      </c>
      <c r="D1166" s="1" t="s">
        <v>23</v>
      </c>
      <c r="E1166" s="2">
        <v>26.234999999999999</v>
      </c>
      <c r="F1166" s="1" t="s">
        <v>87</v>
      </c>
      <c r="G1166" s="1" t="s">
        <v>100</v>
      </c>
      <c r="H1166" s="13">
        <f>IF(G1166="Mix",'Growth Factors'!$N$7,(IF(G1166="Oil",'Growth Factors'!$E$7,'Growth Factors'!$K$7)))</f>
        <v>0.12321919048916015</v>
      </c>
      <c r="I1166" s="23">
        <f>IF(G1166="Mix",'Growth Factors'!$O$7,(IF(G1166="Oil",'Growth Factors'!$F$7,'Growth Factors'!$L$7)))</f>
        <v>0.28844315001838977</v>
      </c>
      <c r="J1166" s="23">
        <f>IF(G1166="Mix",'Growth Factors'!$P$7,(IF(G1166="Oil",'Growth Factors'!$G$7,'Growth Factors'!$M$7)))</f>
        <v>-5.5772089494429255E-4</v>
      </c>
      <c r="K1166" s="23">
        <f>IF(G1166="Mix",'Growth Factors'!$N$12,(IF(G1166="Oil",'Growth Factors'!$E$12,'Growth Factors'!$K$12)))</f>
        <v>0.15067268446583987</v>
      </c>
      <c r="L1166" s="23">
        <f>IF(G1166="Mix",'Growth Factors'!$O$12,(IF(G1166="Oil",'Growth Factors'!$F$12,'Growth Factors'!$L$12)))</f>
        <v>0.41821082914081459</v>
      </c>
      <c r="M1166" s="23">
        <f>IF(G1166="Mix",'Growth Factors'!$P$12,(IF(G1166="Oil",'Growth Factors'!$G$12,'Growth Factors'!$M$12)))</f>
        <v>6.2059761281023675E-3</v>
      </c>
      <c r="N1166" s="24" t="str">
        <f>VLOOKUP(A1166,'Part 50 Counties'!$A$2:$B$34,2)</f>
        <v>Yes</v>
      </c>
      <c r="O1166" s="25">
        <f>(IF(N1166="No",0,(IF(D1166="CO2",0,(VLOOKUP(F1166,'Rule Reductions'!$C$2:$E$75,2,FALSE))))))</f>
        <v>0</v>
      </c>
      <c r="P1166" s="25">
        <f>(IF(N1166="No",0,(IF(D1166="CO2",0,(VLOOKUP(F1166,'Rule Reductions'!$C$2:$E$75,3,FALSE))))))</f>
        <v>0</v>
      </c>
      <c r="Q1166" s="22">
        <f t="shared" si="108"/>
        <v>29.467655462483116</v>
      </c>
      <c r="R1166" s="22">
        <f t="shared" si="109"/>
        <v>33.802306040732454</v>
      </c>
      <c r="S1166" s="22">
        <f t="shared" si="110"/>
        <v>26.220368192321136</v>
      </c>
      <c r="T1166" s="22">
        <f t="shared" si="111"/>
        <v>30.187897876961308</v>
      </c>
      <c r="U1166" s="22">
        <f t="shared" si="112"/>
        <v>37.206761102509269</v>
      </c>
      <c r="V1166" s="22">
        <f t="shared" si="113"/>
        <v>26.397813783720764</v>
      </c>
    </row>
    <row r="1167" spans="1:22" x14ac:dyDescent="0.25">
      <c r="A1167" s="1" t="s">
        <v>42</v>
      </c>
      <c r="B1167" s="1" t="s">
        <v>50</v>
      </c>
      <c r="C1167" s="1" t="s">
        <v>87</v>
      </c>
      <c r="D1167" s="1" t="s">
        <v>24</v>
      </c>
      <c r="E1167" s="4">
        <v>0.78705000000000003</v>
      </c>
      <c r="F1167" s="1" t="s">
        <v>87</v>
      </c>
      <c r="G1167" s="1" t="s">
        <v>100</v>
      </c>
      <c r="H1167" s="13">
        <f>IF(G1167="Mix",'Growth Factors'!$N$7,(IF(G1167="Oil",'Growth Factors'!$E$7,'Growth Factors'!$K$7)))</f>
        <v>0.12321919048916015</v>
      </c>
      <c r="I1167" s="23">
        <f>IF(G1167="Mix",'Growth Factors'!$O$7,(IF(G1167="Oil",'Growth Factors'!$F$7,'Growth Factors'!$L$7)))</f>
        <v>0.28844315001838977</v>
      </c>
      <c r="J1167" s="23">
        <f>IF(G1167="Mix",'Growth Factors'!$P$7,(IF(G1167="Oil",'Growth Factors'!$G$7,'Growth Factors'!$M$7)))</f>
        <v>-5.5772089494429255E-4</v>
      </c>
      <c r="K1167" s="23">
        <f>IF(G1167="Mix",'Growth Factors'!$N$12,(IF(G1167="Oil",'Growth Factors'!$E$12,'Growth Factors'!$K$12)))</f>
        <v>0.15067268446583987</v>
      </c>
      <c r="L1167" s="23">
        <f>IF(G1167="Mix",'Growth Factors'!$O$12,(IF(G1167="Oil",'Growth Factors'!$F$12,'Growth Factors'!$L$12)))</f>
        <v>0.41821082914081459</v>
      </c>
      <c r="M1167" s="23">
        <f>IF(G1167="Mix",'Growth Factors'!$P$12,(IF(G1167="Oil",'Growth Factors'!$G$12,'Growth Factors'!$M$12)))</f>
        <v>6.2059761281023675E-3</v>
      </c>
      <c r="N1167" s="24" t="str">
        <f>VLOOKUP(A1167,'Part 50 Counties'!$A$2:$B$34,2)</f>
        <v>Yes</v>
      </c>
      <c r="O1167" s="25">
        <f>(IF(N1167="No",0,(IF(D1167="CO2",0,(VLOOKUP(F1167,'Rule Reductions'!$C$2:$E$75,2,FALSE))))))</f>
        <v>0</v>
      </c>
      <c r="P1167" s="25">
        <f>(IF(N1167="No",0,(IF(D1167="CO2",0,(VLOOKUP(F1167,'Rule Reductions'!$C$2:$E$75,3,FALSE))))))</f>
        <v>0</v>
      </c>
      <c r="Q1167" s="22">
        <f t="shared" si="108"/>
        <v>0.88402966387449355</v>
      </c>
      <c r="R1167" s="22">
        <f t="shared" si="109"/>
        <v>1.0140691812219738</v>
      </c>
      <c r="S1167" s="22">
        <f t="shared" si="110"/>
        <v>0.78661104576963414</v>
      </c>
      <c r="T1167" s="22">
        <f t="shared" si="111"/>
        <v>0.90563693630883935</v>
      </c>
      <c r="U1167" s="22">
        <f t="shared" si="112"/>
        <v>1.1162028330752782</v>
      </c>
      <c r="V1167" s="22">
        <f t="shared" si="113"/>
        <v>0.79193441351162297</v>
      </c>
    </row>
    <row r="1168" spans="1:22" x14ac:dyDescent="0.25">
      <c r="A1168" s="1" t="s">
        <v>43</v>
      </c>
      <c r="B1168" s="1" t="s">
        <v>50</v>
      </c>
      <c r="C1168" s="1" t="s">
        <v>87</v>
      </c>
      <c r="D1168" s="1" t="s">
        <v>23</v>
      </c>
      <c r="E1168" s="2">
        <v>16.483000000000001</v>
      </c>
      <c r="F1168" s="1" t="s">
        <v>87</v>
      </c>
      <c r="G1168" s="1" t="s">
        <v>100</v>
      </c>
      <c r="H1168" s="13">
        <f>IF(G1168="Mix",'Growth Factors'!$N$7,(IF(G1168="Oil",'Growth Factors'!$E$7,'Growth Factors'!$K$7)))</f>
        <v>0.12321919048916015</v>
      </c>
      <c r="I1168" s="23">
        <f>IF(G1168="Mix",'Growth Factors'!$O$7,(IF(G1168="Oil",'Growth Factors'!$F$7,'Growth Factors'!$L$7)))</f>
        <v>0.28844315001838977</v>
      </c>
      <c r="J1168" s="23">
        <f>IF(G1168="Mix",'Growth Factors'!$P$7,(IF(G1168="Oil",'Growth Factors'!$G$7,'Growth Factors'!$M$7)))</f>
        <v>-5.5772089494429255E-4</v>
      </c>
      <c r="K1168" s="23">
        <f>IF(G1168="Mix",'Growth Factors'!$N$12,(IF(G1168="Oil",'Growth Factors'!$E$12,'Growth Factors'!$K$12)))</f>
        <v>0.15067268446583987</v>
      </c>
      <c r="L1168" s="23">
        <f>IF(G1168="Mix",'Growth Factors'!$O$12,(IF(G1168="Oil",'Growth Factors'!$F$12,'Growth Factors'!$L$12)))</f>
        <v>0.41821082914081459</v>
      </c>
      <c r="M1168" s="23">
        <f>IF(G1168="Mix",'Growth Factors'!$P$12,(IF(G1168="Oil",'Growth Factors'!$G$12,'Growth Factors'!$M$12)))</f>
        <v>6.2059761281023675E-3</v>
      </c>
      <c r="N1168" s="24" t="str">
        <f>VLOOKUP(A1168,'Part 50 Counties'!$A$2:$B$34,2)</f>
        <v>No</v>
      </c>
      <c r="O1168" s="25">
        <f>(IF(N1168="No",0,(IF(D1168="CO2",0,(VLOOKUP(F1168,'Rule Reductions'!$C$2:$E$75,2,FALSE))))))</f>
        <v>0</v>
      </c>
      <c r="P1168" s="25">
        <f>(IF(N1168="No",0,(IF(D1168="CO2",0,(VLOOKUP(F1168,'Rule Reductions'!$C$2:$E$75,3,FALSE))))))</f>
        <v>0</v>
      </c>
      <c r="Q1168" s="22">
        <f t="shared" si="108"/>
        <v>18.514021916832828</v>
      </c>
      <c r="R1168" s="22">
        <f t="shared" si="109"/>
        <v>21.237408441753118</v>
      </c>
      <c r="S1168" s="22">
        <f t="shared" si="110"/>
        <v>16.473807086488634</v>
      </c>
      <c r="T1168" s="22">
        <f t="shared" si="111"/>
        <v>18.96653785805044</v>
      </c>
      <c r="U1168" s="22">
        <f t="shared" si="112"/>
        <v>23.376369096728048</v>
      </c>
      <c r="V1168" s="22">
        <f t="shared" si="113"/>
        <v>16.585293104519511</v>
      </c>
    </row>
    <row r="1169" spans="1:22" x14ac:dyDescent="0.25">
      <c r="A1169" s="1" t="s">
        <v>43</v>
      </c>
      <c r="B1169" s="1" t="s">
        <v>50</v>
      </c>
      <c r="C1169" s="1" t="s">
        <v>87</v>
      </c>
      <c r="D1169" s="1" t="s">
        <v>24</v>
      </c>
      <c r="E1169" s="4">
        <v>0.49448999999999999</v>
      </c>
      <c r="F1169" s="1" t="s">
        <v>87</v>
      </c>
      <c r="G1169" s="1" t="s">
        <v>100</v>
      </c>
      <c r="H1169" s="13">
        <f>IF(G1169="Mix",'Growth Factors'!$N$7,(IF(G1169="Oil",'Growth Factors'!$E$7,'Growth Factors'!$K$7)))</f>
        <v>0.12321919048916015</v>
      </c>
      <c r="I1169" s="23">
        <f>IF(G1169="Mix",'Growth Factors'!$O$7,(IF(G1169="Oil",'Growth Factors'!$F$7,'Growth Factors'!$L$7)))</f>
        <v>0.28844315001838977</v>
      </c>
      <c r="J1169" s="23">
        <f>IF(G1169="Mix",'Growth Factors'!$P$7,(IF(G1169="Oil",'Growth Factors'!$G$7,'Growth Factors'!$M$7)))</f>
        <v>-5.5772089494429255E-4</v>
      </c>
      <c r="K1169" s="23">
        <f>IF(G1169="Mix",'Growth Factors'!$N$12,(IF(G1169="Oil",'Growth Factors'!$E$12,'Growth Factors'!$K$12)))</f>
        <v>0.15067268446583987</v>
      </c>
      <c r="L1169" s="23">
        <f>IF(G1169="Mix",'Growth Factors'!$O$12,(IF(G1169="Oil",'Growth Factors'!$F$12,'Growth Factors'!$L$12)))</f>
        <v>0.41821082914081459</v>
      </c>
      <c r="M1169" s="23">
        <f>IF(G1169="Mix",'Growth Factors'!$P$12,(IF(G1169="Oil",'Growth Factors'!$G$12,'Growth Factors'!$M$12)))</f>
        <v>6.2059761281023675E-3</v>
      </c>
      <c r="N1169" s="24" t="str">
        <f>VLOOKUP(A1169,'Part 50 Counties'!$A$2:$B$34,2)</f>
        <v>No</v>
      </c>
      <c r="O1169" s="25">
        <f>(IF(N1169="No",0,(IF(D1169="CO2",0,(VLOOKUP(F1169,'Rule Reductions'!$C$2:$E$75,2,FALSE))))))</f>
        <v>0</v>
      </c>
      <c r="P1169" s="25">
        <f>(IF(N1169="No",0,(IF(D1169="CO2",0,(VLOOKUP(F1169,'Rule Reductions'!$C$2:$E$75,3,FALSE))))))</f>
        <v>0</v>
      </c>
      <c r="Q1169" s="22">
        <f t="shared" si="108"/>
        <v>0.55542065750498482</v>
      </c>
      <c r="R1169" s="22">
        <f t="shared" si="109"/>
        <v>0.63712225325259353</v>
      </c>
      <c r="S1169" s="22">
        <f t="shared" si="110"/>
        <v>0.49421421259465897</v>
      </c>
      <c r="T1169" s="22">
        <f t="shared" si="111"/>
        <v>0.5689961357415132</v>
      </c>
      <c r="U1169" s="22">
        <f t="shared" si="112"/>
        <v>0.70129107290184145</v>
      </c>
      <c r="V1169" s="22">
        <f t="shared" si="113"/>
        <v>0.49755879313558532</v>
      </c>
    </row>
    <row r="1170" spans="1:22" x14ac:dyDescent="0.25">
      <c r="A1170" s="1" t="s">
        <v>22</v>
      </c>
      <c r="B1170" s="1" t="s">
        <v>50</v>
      </c>
      <c r="C1170" s="1" t="s">
        <v>87</v>
      </c>
      <c r="D1170" s="1" t="s">
        <v>23</v>
      </c>
      <c r="E1170" s="2">
        <v>50.667999999999999</v>
      </c>
      <c r="F1170" s="1" t="s">
        <v>87</v>
      </c>
      <c r="G1170" s="1" t="s">
        <v>100</v>
      </c>
      <c r="H1170" s="13">
        <f>IF(G1170="Mix",'Growth Factors'!$N$7,(IF(G1170="Oil",'Growth Factors'!$E$7,'Growth Factors'!$K$7)))</f>
        <v>0.12321919048916015</v>
      </c>
      <c r="I1170" s="23">
        <f>IF(G1170="Mix",'Growth Factors'!$O$7,(IF(G1170="Oil",'Growth Factors'!$F$7,'Growth Factors'!$L$7)))</f>
        <v>0.28844315001838977</v>
      </c>
      <c r="J1170" s="23">
        <f>IF(G1170="Mix",'Growth Factors'!$P$7,(IF(G1170="Oil",'Growth Factors'!$G$7,'Growth Factors'!$M$7)))</f>
        <v>-5.5772089494429255E-4</v>
      </c>
      <c r="K1170" s="23">
        <f>IF(G1170="Mix",'Growth Factors'!$N$12,(IF(G1170="Oil",'Growth Factors'!$E$12,'Growth Factors'!$K$12)))</f>
        <v>0.15067268446583987</v>
      </c>
      <c r="L1170" s="23">
        <f>IF(G1170="Mix",'Growth Factors'!$O$12,(IF(G1170="Oil",'Growth Factors'!$F$12,'Growth Factors'!$L$12)))</f>
        <v>0.41821082914081459</v>
      </c>
      <c r="M1170" s="23">
        <f>IF(G1170="Mix",'Growth Factors'!$P$12,(IF(G1170="Oil",'Growth Factors'!$G$12,'Growth Factors'!$M$12)))</f>
        <v>6.2059761281023675E-3</v>
      </c>
      <c r="N1170" s="24" t="str">
        <f>VLOOKUP(A1170,'Part 50 Counties'!$A$2:$B$34,2)</f>
        <v>Yes</v>
      </c>
      <c r="O1170" s="25">
        <f>(IF(N1170="No",0,(IF(D1170="CO2",0,(VLOOKUP(F1170,'Rule Reductions'!$C$2:$E$75,2,FALSE))))))</f>
        <v>0</v>
      </c>
      <c r="P1170" s="25">
        <f>(IF(N1170="No",0,(IF(D1170="CO2",0,(VLOOKUP(F1170,'Rule Reductions'!$C$2:$E$75,3,FALSE))))))</f>
        <v>0</v>
      </c>
      <c r="Q1170" s="22">
        <f t="shared" si="108"/>
        <v>56.911269943704767</v>
      </c>
      <c r="R1170" s="22">
        <f t="shared" si="109"/>
        <v>65.282837525131768</v>
      </c>
      <c r="S1170" s="22">
        <f t="shared" si="110"/>
        <v>50.639741397694962</v>
      </c>
      <c r="T1170" s="22">
        <f t="shared" si="111"/>
        <v>58.30228357651518</v>
      </c>
      <c r="U1170" s="22">
        <f t="shared" si="112"/>
        <v>71.857906290906797</v>
      </c>
      <c r="V1170" s="22">
        <f t="shared" si="113"/>
        <v>50.982444398458689</v>
      </c>
    </row>
    <row r="1171" spans="1:22" x14ac:dyDescent="0.25">
      <c r="A1171" s="1" t="s">
        <v>22</v>
      </c>
      <c r="B1171" s="1" t="s">
        <v>50</v>
      </c>
      <c r="C1171" s="1" t="s">
        <v>87</v>
      </c>
      <c r="D1171" s="1" t="s">
        <v>24</v>
      </c>
      <c r="E1171" s="6">
        <v>1.5200400000000001</v>
      </c>
      <c r="F1171" s="1" t="s">
        <v>87</v>
      </c>
      <c r="G1171" s="1" t="s">
        <v>100</v>
      </c>
      <c r="H1171" s="13">
        <f>IF(G1171="Mix",'Growth Factors'!$N$7,(IF(G1171="Oil",'Growth Factors'!$E$7,'Growth Factors'!$K$7)))</f>
        <v>0.12321919048916015</v>
      </c>
      <c r="I1171" s="23">
        <f>IF(G1171="Mix",'Growth Factors'!$O$7,(IF(G1171="Oil",'Growth Factors'!$F$7,'Growth Factors'!$L$7)))</f>
        <v>0.28844315001838977</v>
      </c>
      <c r="J1171" s="23">
        <f>IF(G1171="Mix",'Growth Factors'!$P$7,(IF(G1171="Oil",'Growth Factors'!$G$7,'Growth Factors'!$M$7)))</f>
        <v>-5.5772089494429255E-4</v>
      </c>
      <c r="K1171" s="23">
        <f>IF(G1171="Mix",'Growth Factors'!$N$12,(IF(G1171="Oil",'Growth Factors'!$E$12,'Growth Factors'!$K$12)))</f>
        <v>0.15067268446583987</v>
      </c>
      <c r="L1171" s="23">
        <f>IF(G1171="Mix",'Growth Factors'!$O$12,(IF(G1171="Oil",'Growth Factors'!$F$12,'Growth Factors'!$L$12)))</f>
        <v>0.41821082914081459</v>
      </c>
      <c r="M1171" s="23">
        <f>IF(G1171="Mix",'Growth Factors'!$P$12,(IF(G1171="Oil",'Growth Factors'!$G$12,'Growth Factors'!$M$12)))</f>
        <v>6.2059761281023675E-3</v>
      </c>
      <c r="N1171" s="24" t="str">
        <f>VLOOKUP(A1171,'Part 50 Counties'!$A$2:$B$34,2)</f>
        <v>Yes</v>
      </c>
      <c r="O1171" s="25">
        <f>(IF(N1171="No",0,(IF(D1171="CO2",0,(VLOOKUP(F1171,'Rule Reductions'!$C$2:$E$75,2,FALSE))))))</f>
        <v>0</v>
      </c>
      <c r="P1171" s="25">
        <f>(IF(N1171="No",0,(IF(D1171="CO2",0,(VLOOKUP(F1171,'Rule Reductions'!$C$2:$E$75,3,FALSE))))))</f>
        <v>0</v>
      </c>
      <c r="Q1171" s="22">
        <f t="shared" si="108"/>
        <v>1.707338098311143</v>
      </c>
      <c r="R1171" s="22">
        <f t="shared" si="109"/>
        <v>1.9584851257539533</v>
      </c>
      <c r="S1171" s="22">
        <f t="shared" si="110"/>
        <v>1.5191922419308488</v>
      </c>
      <c r="T1171" s="22">
        <f t="shared" si="111"/>
        <v>1.7490685072954555</v>
      </c>
      <c r="U1171" s="22">
        <f t="shared" si="112"/>
        <v>2.1557371887272039</v>
      </c>
      <c r="V1171" s="22">
        <f t="shared" si="113"/>
        <v>1.5294733319537608</v>
      </c>
    </row>
    <row r="1172" spans="1:22" x14ac:dyDescent="0.25">
      <c r="A1172" s="1" t="s">
        <v>44</v>
      </c>
      <c r="B1172" s="1" t="s">
        <v>50</v>
      </c>
      <c r="C1172" s="1" t="s">
        <v>87</v>
      </c>
      <c r="D1172" s="1" t="s">
        <v>23</v>
      </c>
      <c r="E1172" s="6">
        <v>6.2009999999999996</v>
      </c>
      <c r="F1172" s="1" t="s">
        <v>87</v>
      </c>
      <c r="G1172" s="1" t="s">
        <v>100</v>
      </c>
      <c r="H1172" s="13">
        <f>IF(G1172="Mix",'Growth Factors'!$N$7,(IF(G1172="Oil",'Growth Factors'!$E$7,'Growth Factors'!$K$7)))</f>
        <v>0.12321919048916015</v>
      </c>
      <c r="I1172" s="23">
        <f>IF(G1172="Mix",'Growth Factors'!$O$7,(IF(G1172="Oil",'Growth Factors'!$F$7,'Growth Factors'!$L$7)))</f>
        <v>0.28844315001838977</v>
      </c>
      <c r="J1172" s="23">
        <f>IF(G1172="Mix",'Growth Factors'!$P$7,(IF(G1172="Oil",'Growth Factors'!$G$7,'Growth Factors'!$M$7)))</f>
        <v>-5.5772089494429255E-4</v>
      </c>
      <c r="K1172" s="23">
        <f>IF(G1172="Mix",'Growth Factors'!$N$12,(IF(G1172="Oil",'Growth Factors'!$E$12,'Growth Factors'!$K$12)))</f>
        <v>0.15067268446583987</v>
      </c>
      <c r="L1172" s="23">
        <f>IF(G1172="Mix",'Growth Factors'!$O$12,(IF(G1172="Oil",'Growth Factors'!$F$12,'Growth Factors'!$L$12)))</f>
        <v>0.41821082914081459</v>
      </c>
      <c r="M1172" s="23">
        <f>IF(G1172="Mix",'Growth Factors'!$P$12,(IF(G1172="Oil",'Growth Factors'!$G$12,'Growth Factors'!$M$12)))</f>
        <v>6.2059761281023675E-3</v>
      </c>
      <c r="N1172" s="24" t="str">
        <f>VLOOKUP(A1172,'Part 50 Counties'!$A$2:$B$34,2)</f>
        <v>Yes</v>
      </c>
      <c r="O1172" s="25">
        <f>(IF(N1172="No",0,(IF(D1172="CO2",0,(VLOOKUP(F1172,'Rule Reductions'!$C$2:$E$75,2,FALSE))))))</f>
        <v>0</v>
      </c>
      <c r="P1172" s="25">
        <f>(IF(N1172="No",0,(IF(D1172="CO2",0,(VLOOKUP(F1172,'Rule Reductions'!$C$2:$E$75,3,FALSE))))))</f>
        <v>0</v>
      </c>
      <c r="Q1172" s="22">
        <f t="shared" si="108"/>
        <v>6.9650822002232822</v>
      </c>
      <c r="R1172" s="22">
        <f t="shared" si="109"/>
        <v>7.9896359732640345</v>
      </c>
      <c r="S1172" s="22">
        <f t="shared" si="110"/>
        <v>6.1975415727304499</v>
      </c>
      <c r="T1172" s="22">
        <f t="shared" si="111"/>
        <v>7.1353213163726732</v>
      </c>
      <c r="U1172" s="22">
        <f t="shared" si="112"/>
        <v>8.7943253515021915</v>
      </c>
      <c r="V1172" s="22">
        <f t="shared" si="113"/>
        <v>6.2394832579703623</v>
      </c>
    </row>
    <row r="1173" spans="1:22" x14ac:dyDescent="0.25">
      <c r="A1173" s="1" t="s">
        <v>44</v>
      </c>
      <c r="B1173" s="1" t="s">
        <v>50</v>
      </c>
      <c r="C1173" s="1" t="s">
        <v>87</v>
      </c>
      <c r="D1173" s="1" t="s">
        <v>24</v>
      </c>
      <c r="E1173" s="4">
        <v>0.18603</v>
      </c>
      <c r="F1173" s="1" t="s">
        <v>87</v>
      </c>
      <c r="G1173" s="1" t="s">
        <v>100</v>
      </c>
      <c r="H1173" s="13">
        <f>IF(G1173="Mix",'Growth Factors'!$N$7,(IF(G1173="Oil",'Growth Factors'!$E$7,'Growth Factors'!$K$7)))</f>
        <v>0.12321919048916015</v>
      </c>
      <c r="I1173" s="23">
        <f>IF(G1173="Mix",'Growth Factors'!$O$7,(IF(G1173="Oil",'Growth Factors'!$F$7,'Growth Factors'!$L$7)))</f>
        <v>0.28844315001838977</v>
      </c>
      <c r="J1173" s="23">
        <f>IF(G1173="Mix",'Growth Factors'!$P$7,(IF(G1173="Oil",'Growth Factors'!$G$7,'Growth Factors'!$M$7)))</f>
        <v>-5.5772089494429255E-4</v>
      </c>
      <c r="K1173" s="23">
        <f>IF(G1173="Mix",'Growth Factors'!$N$12,(IF(G1173="Oil",'Growth Factors'!$E$12,'Growth Factors'!$K$12)))</f>
        <v>0.15067268446583987</v>
      </c>
      <c r="L1173" s="23">
        <f>IF(G1173="Mix",'Growth Factors'!$O$12,(IF(G1173="Oil",'Growth Factors'!$F$12,'Growth Factors'!$L$12)))</f>
        <v>0.41821082914081459</v>
      </c>
      <c r="M1173" s="23">
        <f>IF(G1173="Mix",'Growth Factors'!$P$12,(IF(G1173="Oil",'Growth Factors'!$G$12,'Growth Factors'!$M$12)))</f>
        <v>6.2059761281023675E-3</v>
      </c>
      <c r="N1173" s="24" t="str">
        <f>VLOOKUP(A1173,'Part 50 Counties'!$A$2:$B$34,2)</f>
        <v>Yes</v>
      </c>
      <c r="O1173" s="25">
        <f>(IF(N1173="No",0,(IF(D1173="CO2",0,(VLOOKUP(F1173,'Rule Reductions'!$C$2:$E$75,2,FALSE))))))</f>
        <v>0</v>
      </c>
      <c r="P1173" s="25">
        <f>(IF(N1173="No",0,(IF(D1173="CO2",0,(VLOOKUP(F1173,'Rule Reductions'!$C$2:$E$75,3,FALSE))))))</f>
        <v>0</v>
      </c>
      <c r="Q1173" s="22">
        <f t="shared" si="108"/>
        <v>0.20895246600669848</v>
      </c>
      <c r="R1173" s="22">
        <f t="shared" si="109"/>
        <v>0.23968907919792104</v>
      </c>
      <c r="S1173" s="22">
        <f t="shared" si="110"/>
        <v>0.1859262471819135</v>
      </c>
      <c r="T1173" s="22">
        <f t="shared" si="111"/>
        <v>0.2140596394911802</v>
      </c>
      <c r="U1173" s="22">
        <f t="shared" si="112"/>
        <v>0.26382976054506574</v>
      </c>
      <c r="V1173" s="22">
        <f t="shared" si="113"/>
        <v>0.18718449773911089</v>
      </c>
    </row>
    <row r="1174" spans="1:22" x14ac:dyDescent="0.25">
      <c r="A1174" s="1" t="s">
        <v>58</v>
      </c>
      <c r="B1174" s="1" t="s">
        <v>50</v>
      </c>
      <c r="C1174" s="1" t="s">
        <v>87</v>
      </c>
      <c r="D1174" s="1" t="s">
        <v>23</v>
      </c>
      <c r="E1174" s="4">
        <v>0.26500000000000001</v>
      </c>
      <c r="F1174" s="1" t="s">
        <v>87</v>
      </c>
      <c r="G1174" s="1" t="s">
        <v>100</v>
      </c>
      <c r="H1174" s="13">
        <f>IF(G1174="Mix",'Growth Factors'!$N$7,(IF(G1174="Oil",'Growth Factors'!$E$7,'Growth Factors'!$K$7)))</f>
        <v>0.12321919048916015</v>
      </c>
      <c r="I1174" s="23">
        <f>IF(G1174="Mix",'Growth Factors'!$O$7,(IF(G1174="Oil",'Growth Factors'!$F$7,'Growth Factors'!$L$7)))</f>
        <v>0.28844315001838977</v>
      </c>
      <c r="J1174" s="23">
        <f>IF(G1174="Mix",'Growth Factors'!$P$7,(IF(G1174="Oil",'Growth Factors'!$G$7,'Growth Factors'!$M$7)))</f>
        <v>-5.5772089494429255E-4</v>
      </c>
      <c r="K1174" s="23">
        <f>IF(G1174="Mix",'Growth Factors'!$N$12,(IF(G1174="Oil",'Growth Factors'!$E$12,'Growth Factors'!$K$12)))</f>
        <v>0.15067268446583987</v>
      </c>
      <c r="L1174" s="23">
        <f>IF(G1174="Mix",'Growth Factors'!$O$12,(IF(G1174="Oil",'Growth Factors'!$F$12,'Growth Factors'!$L$12)))</f>
        <v>0.41821082914081459</v>
      </c>
      <c r="M1174" s="23">
        <f>IF(G1174="Mix",'Growth Factors'!$P$12,(IF(G1174="Oil",'Growth Factors'!$G$12,'Growth Factors'!$M$12)))</f>
        <v>6.2059761281023675E-3</v>
      </c>
      <c r="N1174" s="24" t="str">
        <f>VLOOKUP(A1174,'Part 50 Counties'!$A$2:$B$34,2)</f>
        <v>No</v>
      </c>
      <c r="O1174" s="25">
        <f>(IF(N1174="No",0,(IF(D1174="CO2",0,(VLOOKUP(F1174,'Rule Reductions'!$C$2:$E$75,2,FALSE))))))</f>
        <v>0</v>
      </c>
      <c r="P1174" s="25">
        <f>(IF(N1174="No",0,(IF(D1174="CO2",0,(VLOOKUP(F1174,'Rule Reductions'!$C$2:$E$75,3,FALSE))))))</f>
        <v>0</v>
      </c>
      <c r="Q1174" s="22">
        <f t="shared" si="108"/>
        <v>0.29765308547962749</v>
      </c>
      <c r="R1174" s="22">
        <f t="shared" si="109"/>
        <v>0.34143743475487331</v>
      </c>
      <c r="S1174" s="22">
        <f t="shared" si="110"/>
        <v>0.26485220396283976</v>
      </c>
      <c r="T1174" s="22">
        <f t="shared" si="111"/>
        <v>0.30492826138344759</v>
      </c>
      <c r="U1174" s="22">
        <f t="shared" si="112"/>
        <v>0.37582586972231591</v>
      </c>
      <c r="V1174" s="22">
        <f t="shared" si="113"/>
        <v>0.26664458367394717</v>
      </c>
    </row>
    <row r="1175" spans="1:22" x14ac:dyDescent="0.25">
      <c r="A1175" s="1" t="s">
        <v>58</v>
      </c>
      <c r="B1175" s="1" t="s">
        <v>50</v>
      </c>
      <c r="C1175" s="1" t="s">
        <v>87</v>
      </c>
      <c r="D1175" s="1" t="s">
        <v>24</v>
      </c>
      <c r="E1175" s="7">
        <v>7.9500000000000005E-3</v>
      </c>
      <c r="F1175" s="1" t="s">
        <v>87</v>
      </c>
      <c r="G1175" s="1" t="s">
        <v>100</v>
      </c>
      <c r="H1175" s="13">
        <f>IF(G1175="Mix",'Growth Factors'!$N$7,(IF(G1175="Oil",'Growth Factors'!$E$7,'Growth Factors'!$K$7)))</f>
        <v>0.12321919048916015</v>
      </c>
      <c r="I1175" s="23">
        <f>IF(G1175="Mix",'Growth Factors'!$O$7,(IF(G1175="Oil",'Growth Factors'!$F$7,'Growth Factors'!$L$7)))</f>
        <v>0.28844315001838977</v>
      </c>
      <c r="J1175" s="23">
        <f>IF(G1175="Mix",'Growth Factors'!$P$7,(IF(G1175="Oil",'Growth Factors'!$G$7,'Growth Factors'!$M$7)))</f>
        <v>-5.5772089494429255E-4</v>
      </c>
      <c r="K1175" s="23">
        <f>IF(G1175="Mix",'Growth Factors'!$N$12,(IF(G1175="Oil",'Growth Factors'!$E$12,'Growth Factors'!$K$12)))</f>
        <v>0.15067268446583987</v>
      </c>
      <c r="L1175" s="23">
        <f>IF(G1175="Mix",'Growth Factors'!$O$12,(IF(G1175="Oil",'Growth Factors'!$F$12,'Growth Factors'!$L$12)))</f>
        <v>0.41821082914081459</v>
      </c>
      <c r="M1175" s="23">
        <f>IF(G1175="Mix",'Growth Factors'!$P$12,(IF(G1175="Oil",'Growth Factors'!$G$12,'Growth Factors'!$M$12)))</f>
        <v>6.2059761281023675E-3</v>
      </c>
      <c r="N1175" s="24" t="str">
        <f>VLOOKUP(A1175,'Part 50 Counties'!$A$2:$B$34,2)</f>
        <v>No</v>
      </c>
      <c r="O1175" s="25">
        <f>(IF(N1175="No",0,(IF(D1175="CO2",0,(VLOOKUP(F1175,'Rule Reductions'!$C$2:$E$75,2,FALSE))))))</f>
        <v>0</v>
      </c>
      <c r="P1175" s="25">
        <f>(IF(N1175="No",0,(IF(D1175="CO2",0,(VLOOKUP(F1175,'Rule Reductions'!$C$2:$E$75,3,FALSE))))))</f>
        <v>0</v>
      </c>
      <c r="Q1175" s="22">
        <f t="shared" si="108"/>
        <v>8.929592564388824E-3</v>
      </c>
      <c r="R1175" s="22">
        <f t="shared" si="109"/>
        <v>1.0243123042646199E-2</v>
      </c>
      <c r="S1175" s="22">
        <f t="shared" si="110"/>
        <v>7.9455661188851927E-3</v>
      </c>
      <c r="T1175" s="22">
        <f t="shared" si="111"/>
        <v>9.1478478415034283E-3</v>
      </c>
      <c r="U1175" s="22">
        <f t="shared" si="112"/>
        <v>1.1274776091669478E-2</v>
      </c>
      <c r="V1175" s="22">
        <f t="shared" si="113"/>
        <v>7.9993375102184149E-3</v>
      </c>
    </row>
    <row r="1176" spans="1:22" x14ac:dyDescent="0.25">
      <c r="A1176" s="1" t="s">
        <v>49</v>
      </c>
      <c r="B1176" s="1" t="s">
        <v>50</v>
      </c>
      <c r="C1176" s="1" t="s">
        <v>87</v>
      </c>
      <c r="D1176" s="1" t="s">
        <v>23</v>
      </c>
      <c r="E1176" s="6">
        <v>2.2789999999999999</v>
      </c>
      <c r="F1176" s="1" t="s">
        <v>87</v>
      </c>
      <c r="G1176" s="1" t="s">
        <v>100</v>
      </c>
      <c r="H1176" s="13">
        <f>IF(G1176="Mix",'Growth Factors'!$N$7,(IF(G1176="Oil",'Growth Factors'!$E$7,'Growth Factors'!$K$7)))</f>
        <v>0.12321919048916015</v>
      </c>
      <c r="I1176" s="23">
        <f>IF(G1176="Mix",'Growth Factors'!$O$7,(IF(G1176="Oil",'Growth Factors'!$F$7,'Growth Factors'!$L$7)))</f>
        <v>0.28844315001838977</v>
      </c>
      <c r="J1176" s="23">
        <f>IF(G1176="Mix",'Growth Factors'!$P$7,(IF(G1176="Oil",'Growth Factors'!$G$7,'Growth Factors'!$M$7)))</f>
        <v>-5.5772089494429255E-4</v>
      </c>
      <c r="K1176" s="23">
        <f>IF(G1176="Mix",'Growth Factors'!$N$12,(IF(G1176="Oil",'Growth Factors'!$E$12,'Growth Factors'!$K$12)))</f>
        <v>0.15067268446583987</v>
      </c>
      <c r="L1176" s="23">
        <f>IF(G1176="Mix",'Growth Factors'!$O$12,(IF(G1176="Oil",'Growth Factors'!$F$12,'Growth Factors'!$L$12)))</f>
        <v>0.41821082914081459</v>
      </c>
      <c r="M1176" s="23">
        <f>IF(G1176="Mix",'Growth Factors'!$P$12,(IF(G1176="Oil",'Growth Factors'!$G$12,'Growth Factors'!$M$12)))</f>
        <v>6.2059761281023675E-3</v>
      </c>
      <c r="N1176" s="24" t="str">
        <f>VLOOKUP(A1176,'Part 50 Counties'!$A$2:$B$34,2)</f>
        <v>No</v>
      </c>
      <c r="O1176" s="25">
        <f>(IF(N1176="No",0,(IF(D1176="CO2",0,(VLOOKUP(F1176,'Rule Reductions'!$C$2:$E$75,2,FALSE))))))</f>
        <v>0</v>
      </c>
      <c r="P1176" s="25">
        <f>(IF(N1176="No",0,(IF(D1176="CO2",0,(VLOOKUP(F1176,'Rule Reductions'!$C$2:$E$75,3,FALSE))))))</f>
        <v>0</v>
      </c>
      <c r="Q1176" s="22">
        <f t="shared" si="108"/>
        <v>2.5598165351247961</v>
      </c>
      <c r="R1176" s="22">
        <f t="shared" si="109"/>
        <v>2.9363619388919102</v>
      </c>
      <c r="S1176" s="22">
        <f t="shared" si="110"/>
        <v>2.277728954080422</v>
      </c>
      <c r="T1176" s="22">
        <f t="shared" si="111"/>
        <v>2.6223830478976491</v>
      </c>
      <c r="U1176" s="22">
        <f t="shared" si="112"/>
        <v>3.2321024796119167</v>
      </c>
      <c r="V1176" s="22">
        <f t="shared" si="113"/>
        <v>2.2931434195959453</v>
      </c>
    </row>
    <row r="1177" spans="1:22" x14ac:dyDescent="0.25">
      <c r="A1177" s="1" t="s">
        <v>49</v>
      </c>
      <c r="B1177" s="1" t="s">
        <v>50</v>
      </c>
      <c r="C1177" s="1" t="s">
        <v>87</v>
      </c>
      <c r="D1177" s="1" t="s">
        <v>24</v>
      </c>
      <c r="E1177" s="7">
        <v>6.837E-2</v>
      </c>
      <c r="F1177" s="1" t="s">
        <v>87</v>
      </c>
      <c r="G1177" s="1" t="s">
        <v>100</v>
      </c>
      <c r="H1177" s="13">
        <f>IF(G1177="Mix",'Growth Factors'!$N$7,(IF(G1177="Oil",'Growth Factors'!$E$7,'Growth Factors'!$K$7)))</f>
        <v>0.12321919048916015</v>
      </c>
      <c r="I1177" s="23">
        <f>IF(G1177="Mix",'Growth Factors'!$O$7,(IF(G1177="Oil",'Growth Factors'!$F$7,'Growth Factors'!$L$7)))</f>
        <v>0.28844315001838977</v>
      </c>
      <c r="J1177" s="23">
        <f>IF(G1177="Mix",'Growth Factors'!$P$7,(IF(G1177="Oil",'Growth Factors'!$G$7,'Growth Factors'!$M$7)))</f>
        <v>-5.5772089494429255E-4</v>
      </c>
      <c r="K1177" s="23">
        <f>IF(G1177="Mix",'Growth Factors'!$N$12,(IF(G1177="Oil",'Growth Factors'!$E$12,'Growth Factors'!$K$12)))</f>
        <v>0.15067268446583987</v>
      </c>
      <c r="L1177" s="23">
        <f>IF(G1177="Mix",'Growth Factors'!$O$12,(IF(G1177="Oil",'Growth Factors'!$F$12,'Growth Factors'!$L$12)))</f>
        <v>0.41821082914081459</v>
      </c>
      <c r="M1177" s="23">
        <f>IF(G1177="Mix",'Growth Factors'!$P$12,(IF(G1177="Oil",'Growth Factors'!$G$12,'Growth Factors'!$M$12)))</f>
        <v>6.2059761281023675E-3</v>
      </c>
      <c r="N1177" s="24" t="str">
        <f>VLOOKUP(A1177,'Part 50 Counties'!$A$2:$B$34,2)</f>
        <v>No</v>
      </c>
      <c r="O1177" s="25">
        <f>(IF(N1177="No",0,(IF(D1177="CO2",0,(VLOOKUP(F1177,'Rule Reductions'!$C$2:$E$75,2,FALSE))))))</f>
        <v>0</v>
      </c>
      <c r="P1177" s="25">
        <f>(IF(N1177="No",0,(IF(D1177="CO2",0,(VLOOKUP(F1177,'Rule Reductions'!$C$2:$E$75,3,FALSE))))))</f>
        <v>0</v>
      </c>
      <c r="Q1177" s="22">
        <f t="shared" si="108"/>
        <v>7.6794496053743888E-2</v>
      </c>
      <c r="R1177" s="22">
        <f t="shared" si="109"/>
        <v>8.809085816675731E-2</v>
      </c>
      <c r="S1177" s="22">
        <f t="shared" si="110"/>
        <v>6.8331868622412653E-2</v>
      </c>
      <c r="T1177" s="22">
        <f t="shared" si="111"/>
        <v>7.8671491436929475E-2</v>
      </c>
      <c r="U1177" s="22">
        <f t="shared" si="112"/>
        <v>9.6963074388357495E-2</v>
      </c>
      <c r="V1177" s="22">
        <f t="shared" si="113"/>
        <v>6.8794302587878359E-2</v>
      </c>
    </row>
    <row r="1178" spans="1:22" x14ac:dyDescent="0.25">
      <c r="A1178" s="1" t="s">
        <v>39</v>
      </c>
      <c r="B1178" s="1" t="s">
        <v>45</v>
      </c>
      <c r="C1178" s="1" t="s">
        <v>71</v>
      </c>
      <c r="D1178" s="1" t="s">
        <v>23</v>
      </c>
      <c r="E1178" s="2">
        <v>1382.04333</v>
      </c>
      <c r="F1178" s="1" t="s">
        <v>17</v>
      </c>
      <c r="G1178" s="1" t="s">
        <v>101</v>
      </c>
      <c r="H1178" s="13">
        <f>IF(G1178="Mix",'Growth Factors'!$N$7,(IF(G1178="Oil",'Growth Factors'!$E$7,'Growth Factors'!$K$7)))</f>
        <v>8.9570562775409979E-2</v>
      </c>
      <c r="I1178" s="23">
        <f>IF(G1178="Mix",'Growth Factors'!$O$7,(IF(G1178="Oil",'Growth Factors'!$F$7,'Growth Factors'!$L$7)))</f>
        <v>0.14741463403243865</v>
      </c>
      <c r="J1178" s="23">
        <f>IF(G1178="Mix",'Growth Factors'!$P$7,(IF(G1178="Oil",'Growth Factors'!$G$7,'Growth Factors'!$M$7)))</f>
        <v>-9.7846340250338504E-3</v>
      </c>
      <c r="K1178" s="23">
        <f>IF(G1178="Mix",'Growth Factors'!$N$12,(IF(G1178="Oil",'Growth Factors'!$E$12,'Growth Factors'!$K$12)))</f>
        <v>0.12354040091572198</v>
      </c>
      <c r="L1178" s="23">
        <f>IF(G1178="Mix",'Growth Factors'!$O$12,(IF(G1178="Oil",'Growth Factors'!$F$12,'Growth Factors'!$L$12)))</f>
        <v>0.23183776999580308</v>
      </c>
      <c r="M1178" s="23">
        <f>IF(G1178="Mix",'Growth Factors'!$P$12,(IF(G1178="Oil",'Growth Factors'!$G$12,'Growth Factors'!$M$12)))</f>
        <v>2.7241294693957304E-2</v>
      </c>
      <c r="N1178" s="24" t="str">
        <f>VLOOKUP(A1178,'Part 50 Counties'!$A$2:$B$34,2)</f>
        <v>Yes</v>
      </c>
      <c r="O1178" s="25">
        <f>(IF(N1178="No",0,(IF(D1178="CO2",0,(VLOOKUP(F1178,'Rule Reductions'!$C$2:$E$75,2,FALSE))))))</f>
        <v>0.75119553240227843</v>
      </c>
      <c r="P1178" s="25">
        <f>(IF(N1178="No",0,(IF(D1178="CO2",0,(VLOOKUP(F1178,'Rule Reductions'!$C$2:$E$75,3,FALSE))))))</f>
        <v>0.75119553240227843</v>
      </c>
      <c r="Q1178" s="22">
        <f t="shared" si="108"/>
        <v>374.65815919674372</v>
      </c>
      <c r="R1178" s="22">
        <f t="shared" si="109"/>
        <v>394.5483379497382</v>
      </c>
      <c r="S1178" s="22">
        <f t="shared" si="110"/>
        <v>340.49402480138622</v>
      </c>
      <c r="T1178" s="22">
        <f t="shared" si="111"/>
        <v>386.33897865045731</v>
      </c>
      <c r="U1178" s="22">
        <f t="shared" si="112"/>
        <v>423.57795548371547</v>
      </c>
      <c r="V1178" s="22">
        <f t="shared" si="113"/>
        <v>353.22570714518173</v>
      </c>
    </row>
    <row r="1179" spans="1:22" x14ac:dyDescent="0.25">
      <c r="A1179" s="1" t="s">
        <v>39</v>
      </c>
      <c r="B1179" s="1" t="s">
        <v>45</v>
      </c>
      <c r="C1179" s="1" t="s">
        <v>71</v>
      </c>
      <c r="D1179" s="1" t="s">
        <v>24</v>
      </c>
      <c r="E1179" s="2">
        <v>29.368681968689401</v>
      </c>
      <c r="F1179" s="1" t="s">
        <v>17</v>
      </c>
      <c r="G1179" s="1" t="s">
        <v>101</v>
      </c>
      <c r="H1179" s="13">
        <f>IF(G1179="Mix",'Growth Factors'!$N$7,(IF(G1179="Oil",'Growth Factors'!$E$7,'Growth Factors'!$K$7)))</f>
        <v>8.9570562775409979E-2</v>
      </c>
      <c r="I1179" s="23">
        <f>IF(G1179="Mix",'Growth Factors'!$O$7,(IF(G1179="Oil",'Growth Factors'!$F$7,'Growth Factors'!$L$7)))</f>
        <v>0.14741463403243865</v>
      </c>
      <c r="J1179" s="23">
        <f>IF(G1179="Mix",'Growth Factors'!$P$7,(IF(G1179="Oil",'Growth Factors'!$G$7,'Growth Factors'!$M$7)))</f>
        <v>-9.7846340250338504E-3</v>
      </c>
      <c r="K1179" s="23">
        <f>IF(G1179="Mix",'Growth Factors'!$N$12,(IF(G1179="Oil",'Growth Factors'!$E$12,'Growth Factors'!$K$12)))</f>
        <v>0.12354040091572198</v>
      </c>
      <c r="L1179" s="23">
        <f>IF(G1179="Mix",'Growth Factors'!$O$12,(IF(G1179="Oil",'Growth Factors'!$F$12,'Growth Factors'!$L$12)))</f>
        <v>0.23183776999580308</v>
      </c>
      <c r="M1179" s="23">
        <f>IF(G1179="Mix",'Growth Factors'!$P$12,(IF(G1179="Oil",'Growth Factors'!$G$12,'Growth Factors'!$M$12)))</f>
        <v>2.7241294693957304E-2</v>
      </c>
      <c r="N1179" s="24" t="str">
        <f>VLOOKUP(A1179,'Part 50 Counties'!$A$2:$B$34,2)</f>
        <v>Yes</v>
      </c>
      <c r="O1179" s="25">
        <f>(IF(N1179="No",0,(IF(D1179="CO2",0,(VLOOKUP(F1179,'Rule Reductions'!$C$2:$E$75,2,FALSE))))))</f>
        <v>0</v>
      </c>
      <c r="P1179" s="25">
        <f>(IF(N1179="No",0,(IF(D1179="CO2",0,(VLOOKUP(F1179,'Rule Reductions'!$C$2:$E$75,3,FALSE))))))</f>
        <v>0</v>
      </c>
      <c r="Q1179" s="22">
        <f t="shared" si="108"/>
        <v>31.999251340596945</v>
      </c>
      <c r="R1179" s="22">
        <f t="shared" si="109"/>
        <v>33.698055473118828</v>
      </c>
      <c r="S1179" s="22">
        <f t="shared" si="110"/>
        <v>29.081320163828167</v>
      </c>
      <c r="T1179" s="22">
        <f t="shared" si="111"/>
        <v>32.996900713467625</v>
      </c>
      <c r="U1179" s="22">
        <f t="shared" si="112"/>
        <v>36.177451704026304</v>
      </c>
      <c r="V1179" s="22">
        <f t="shared" si="113"/>
        <v>30.16872288897158</v>
      </c>
    </row>
    <row r="1180" spans="1:22" x14ac:dyDescent="0.25">
      <c r="A1180" s="1" t="s">
        <v>46</v>
      </c>
      <c r="B1180" s="1" t="s">
        <v>45</v>
      </c>
      <c r="C1180" s="1" t="s">
        <v>71</v>
      </c>
      <c r="D1180" s="1" t="s">
        <v>23</v>
      </c>
      <c r="E1180" s="2">
        <v>1011.27214</v>
      </c>
      <c r="F1180" s="1" t="s">
        <v>17</v>
      </c>
      <c r="G1180" s="1" t="s">
        <v>101</v>
      </c>
      <c r="H1180" s="13">
        <f>IF(G1180="Mix",'Growth Factors'!$N$7,(IF(G1180="Oil",'Growth Factors'!$E$7,'Growth Factors'!$K$7)))</f>
        <v>8.9570562775409979E-2</v>
      </c>
      <c r="I1180" s="23">
        <f>IF(G1180="Mix",'Growth Factors'!$O$7,(IF(G1180="Oil",'Growth Factors'!$F$7,'Growth Factors'!$L$7)))</f>
        <v>0.14741463403243865</v>
      </c>
      <c r="J1180" s="23">
        <f>IF(G1180="Mix",'Growth Factors'!$P$7,(IF(G1180="Oil",'Growth Factors'!$G$7,'Growth Factors'!$M$7)))</f>
        <v>-9.7846340250338504E-3</v>
      </c>
      <c r="K1180" s="23">
        <f>IF(G1180="Mix",'Growth Factors'!$N$12,(IF(G1180="Oil",'Growth Factors'!$E$12,'Growth Factors'!$K$12)))</f>
        <v>0.12354040091572198</v>
      </c>
      <c r="L1180" s="23">
        <f>IF(G1180="Mix",'Growth Factors'!$O$12,(IF(G1180="Oil",'Growth Factors'!$F$12,'Growth Factors'!$L$12)))</f>
        <v>0.23183776999580308</v>
      </c>
      <c r="M1180" s="23">
        <f>IF(G1180="Mix",'Growth Factors'!$P$12,(IF(G1180="Oil",'Growth Factors'!$G$12,'Growth Factors'!$M$12)))</f>
        <v>2.7241294693957304E-2</v>
      </c>
      <c r="N1180" s="24" t="str">
        <f>VLOOKUP(A1180,'Part 50 Counties'!$A$2:$B$34,2)</f>
        <v>No</v>
      </c>
      <c r="O1180" s="25">
        <f>(IF(N1180="No",0,(IF(D1180="CO2",0,(VLOOKUP(F1180,'Rule Reductions'!$C$2:$E$75,2,FALSE))))))</f>
        <v>0</v>
      </c>
      <c r="P1180" s="25">
        <f>(IF(N1180="No",0,(IF(D1180="CO2",0,(VLOOKUP(F1180,'Rule Reductions'!$C$2:$E$75,3,FALSE))))))</f>
        <v>0</v>
      </c>
      <c r="Q1180" s="22">
        <f t="shared" si="108"/>
        <v>1101.8523546988931</v>
      </c>
      <c r="R1180" s="22">
        <f t="shared" si="109"/>
        <v>1160.3484524253013</v>
      </c>
      <c r="S1180" s="22">
        <f t="shared" si="110"/>
        <v>1001.3772122103873</v>
      </c>
      <c r="T1180" s="22">
        <f t="shared" si="111"/>
        <v>1136.2051056105001</v>
      </c>
      <c r="U1180" s="22">
        <f t="shared" si="112"/>
        <v>1245.7232177964838</v>
      </c>
      <c r="V1180" s="22">
        <f t="shared" si="113"/>
        <v>1038.820502381529</v>
      </c>
    </row>
    <row r="1181" spans="1:22" x14ac:dyDescent="0.25">
      <c r="A1181" s="1" t="s">
        <v>46</v>
      </c>
      <c r="B1181" s="1" t="s">
        <v>45</v>
      </c>
      <c r="C1181" s="1" t="s">
        <v>71</v>
      </c>
      <c r="D1181" s="1" t="s">
        <v>24</v>
      </c>
      <c r="E1181" s="2">
        <v>34.536873088243098</v>
      </c>
      <c r="F1181" s="1" t="s">
        <v>17</v>
      </c>
      <c r="G1181" s="1" t="s">
        <v>101</v>
      </c>
      <c r="H1181" s="13">
        <f>IF(G1181="Mix",'Growth Factors'!$N$7,(IF(G1181="Oil",'Growth Factors'!$E$7,'Growth Factors'!$K$7)))</f>
        <v>8.9570562775409979E-2</v>
      </c>
      <c r="I1181" s="23">
        <f>IF(G1181="Mix",'Growth Factors'!$O$7,(IF(G1181="Oil",'Growth Factors'!$F$7,'Growth Factors'!$L$7)))</f>
        <v>0.14741463403243865</v>
      </c>
      <c r="J1181" s="23">
        <f>IF(G1181="Mix",'Growth Factors'!$P$7,(IF(G1181="Oil",'Growth Factors'!$G$7,'Growth Factors'!$M$7)))</f>
        <v>-9.7846340250338504E-3</v>
      </c>
      <c r="K1181" s="23">
        <f>IF(G1181="Mix",'Growth Factors'!$N$12,(IF(G1181="Oil",'Growth Factors'!$E$12,'Growth Factors'!$K$12)))</f>
        <v>0.12354040091572198</v>
      </c>
      <c r="L1181" s="23">
        <f>IF(G1181="Mix",'Growth Factors'!$O$12,(IF(G1181="Oil",'Growth Factors'!$F$12,'Growth Factors'!$L$12)))</f>
        <v>0.23183776999580308</v>
      </c>
      <c r="M1181" s="23">
        <f>IF(G1181="Mix",'Growth Factors'!$P$12,(IF(G1181="Oil",'Growth Factors'!$G$12,'Growth Factors'!$M$12)))</f>
        <v>2.7241294693957304E-2</v>
      </c>
      <c r="N1181" s="24" t="str">
        <f>VLOOKUP(A1181,'Part 50 Counties'!$A$2:$B$34,2)</f>
        <v>No</v>
      </c>
      <c r="O1181" s="25">
        <f>(IF(N1181="No",0,(IF(D1181="CO2",0,(VLOOKUP(F1181,'Rule Reductions'!$C$2:$E$75,2,FALSE))))))</f>
        <v>0</v>
      </c>
      <c r="P1181" s="25">
        <f>(IF(N1181="No",0,(IF(D1181="CO2",0,(VLOOKUP(F1181,'Rule Reductions'!$C$2:$E$75,3,FALSE))))))</f>
        <v>0</v>
      </c>
      <c r="Q1181" s="22">
        <f t="shared" si="108"/>
        <v>37.630360247259944</v>
      </c>
      <c r="R1181" s="22">
        <f t="shared" si="109"/>
        <v>39.628113595171236</v>
      </c>
      <c r="S1181" s="22">
        <f t="shared" si="110"/>
        <v>34.198942424705599</v>
      </c>
      <c r="T1181" s="22">
        <f t="shared" si="111"/>
        <v>38.803572235940059</v>
      </c>
      <c r="U1181" s="22">
        <f t="shared" si="112"/>
        <v>42.543824727649444</v>
      </c>
      <c r="V1181" s="22">
        <f t="shared" si="113"/>
        <v>35.477702225847729</v>
      </c>
    </row>
    <row r="1182" spans="1:22" x14ac:dyDescent="0.25">
      <c r="A1182" s="1" t="s">
        <v>40</v>
      </c>
      <c r="B1182" s="1" t="s">
        <v>45</v>
      </c>
      <c r="C1182" s="1" t="s">
        <v>71</v>
      </c>
      <c r="D1182" s="1" t="s">
        <v>23</v>
      </c>
      <c r="E1182" s="2">
        <v>2704.5095500000002</v>
      </c>
      <c r="F1182" s="1" t="s">
        <v>17</v>
      </c>
      <c r="G1182" s="1" t="s">
        <v>101</v>
      </c>
      <c r="H1182" s="13">
        <f>IF(G1182="Mix",'Growth Factors'!$N$7,(IF(G1182="Oil",'Growth Factors'!$E$7,'Growth Factors'!$K$7)))</f>
        <v>8.9570562775409979E-2</v>
      </c>
      <c r="I1182" s="23">
        <f>IF(G1182="Mix",'Growth Factors'!$O$7,(IF(G1182="Oil",'Growth Factors'!$F$7,'Growth Factors'!$L$7)))</f>
        <v>0.14741463403243865</v>
      </c>
      <c r="J1182" s="23">
        <f>IF(G1182="Mix",'Growth Factors'!$P$7,(IF(G1182="Oil",'Growth Factors'!$G$7,'Growth Factors'!$M$7)))</f>
        <v>-9.7846340250338504E-3</v>
      </c>
      <c r="K1182" s="23">
        <f>IF(G1182="Mix",'Growth Factors'!$N$12,(IF(G1182="Oil",'Growth Factors'!$E$12,'Growth Factors'!$K$12)))</f>
        <v>0.12354040091572198</v>
      </c>
      <c r="L1182" s="23">
        <f>IF(G1182="Mix",'Growth Factors'!$O$12,(IF(G1182="Oil",'Growth Factors'!$F$12,'Growth Factors'!$L$12)))</f>
        <v>0.23183776999580308</v>
      </c>
      <c r="M1182" s="23">
        <f>IF(G1182="Mix",'Growth Factors'!$P$12,(IF(G1182="Oil",'Growth Factors'!$G$12,'Growth Factors'!$M$12)))</f>
        <v>2.7241294693957304E-2</v>
      </c>
      <c r="N1182" s="24" t="str">
        <f>VLOOKUP(A1182,'Part 50 Counties'!$A$2:$B$34,2)</f>
        <v>Yes</v>
      </c>
      <c r="O1182" s="25">
        <f>(IF(N1182="No",0,(IF(D1182="CO2",0,(VLOOKUP(F1182,'Rule Reductions'!$C$2:$E$75,2,FALSE))))))</f>
        <v>0.75119553240227843</v>
      </c>
      <c r="P1182" s="25">
        <f>(IF(N1182="No",0,(IF(D1182="CO2",0,(VLOOKUP(F1182,'Rule Reductions'!$C$2:$E$75,3,FALSE))))))</f>
        <v>0.75119553240227843</v>
      </c>
      <c r="Q1182" s="22">
        <f t="shared" si="108"/>
        <v>733.16555822675537</v>
      </c>
      <c r="R1182" s="22">
        <f t="shared" si="109"/>
        <v>772.08849010667018</v>
      </c>
      <c r="S1182" s="22">
        <f t="shared" si="110"/>
        <v>666.31003659869759</v>
      </c>
      <c r="T1182" s="22">
        <f t="shared" si="111"/>
        <v>756.02366048639578</v>
      </c>
      <c r="U1182" s="22">
        <f t="shared" si="112"/>
        <v>828.89631671329983</v>
      </c>
      <c r="V1182" s="22">
        <f t="shared" si="113"/>
        <v>691.22456405158243</v>
      </c>
    </row>
    <row r="1183" spans="1:22" x14ac:dyDescent="0.25">
      <c r="A1183" s="1" t="s">
        <v>40</v>
      </c>
      <c r="B1183" s="1" t="s">
        <v>45</v>
      </c>
      <c r="C1183" s="1" t="s">
        <v>71</v>
      </c>
      <c r="D1183" s="1" t="s">
        <v>24</v>
      </c>
      <c r="E1183" s="2">
        <v>57.471339089804999</v>
      </c>
      <c r="F1183" s="1" t="s">
        <v>17</v>
      </c>
      <c r="G1183" s="1" t="s">
        <v>101</v>
      </c>
      <c r="H1183" s="13">
        <f>IF(G1183="Mix",'Growth Factors'!$N$7,(IF(G1183="Oil",'Growth Factors'!$E$7,'Growth Factors'!$K$7)))</f>
        <v>8.9570562775409979E-2</v>
      </c>
      <c r="I1183" s="23">
        <f>IF(G1183="Mix",'Growth Factors'!$O$7,(IF(G1183="Oil",'Growth Factors'!$F$7,'Growth Factors'!$L$7)))</f>
        <v>0.14741463403243865</v>
      </c>
      <c r="J1183" s="23">
        <f>IF(G1183="Mix",'Growth Factors'!$P$7,(IF(G1183="Oil",'Growth Factors'!$G$7,'Growth Factors'!$M$7)))</f>
        <v>-9.7846340250338504E-3</v>
      </c>
      <c r="K1183" s="23">
        <f>IF(G1183="Mix",'Growth Factors'!$N$12,(IF(G1183="Oil",'Growth Factors'!$E$12,'Growth Factors'!$K$12)))</f>
        <v>0.12354040091572198</v>
      </c>
      <c r="L1183" s="23">
        <f>IF(G1183="Mix",'Growth Factors'!$O$12,(IF(G1183="Oil",'Growth Factors'!$F$12,'Growth Factors'!$L$12)))</f>
        <v>0.23183776999580308</v>
      </c>
      <c r="M1183" s="23">
        <f>IF(G1183="Mix",'Growth Factors'!$P$12,(IF(G1183="Oil",'Growth Factors'!$G$12,'Growth Factors'!$M$12)))</f>
        <v>2.7241294693957304E-2</v>
      </c>
      <c r="N1183" s="24" t="str">
        <f>VLOOKUP(A1183,'Part 50 Counties'!$A$2:$B$34,2)</f>
        <v>Yes</v>
      </c>
      <c r="O1183" s="25">
        <f>(IF(N1183="No",0,(IF(D1183="CO2",0,(VLOOKUP(F1183,'Rule Reductions'!$C$2:$E$75,2,FALSE))))))</f>
        <v>0</v>
      </c>
      <c r="P1183" s="25">
        <f>(IF(N1183="No",0,(IF(D1183="CO2",0,(VLOOKUP(F1183,'Rule Reductions'!$C$2:$E$75,3,FALSE))))))</f>
        <v>0</v>
      </c>
      <c r="Q1183" s="22">
        <f t="shared" si="108"/>
        <v>62.619079275535249</v>
      </c>
      <c r="R1183" s="22">
        <f t="shared" si="109"/>
        <v>65.943455509082796</v>
      </c>
      <c r="S1183" s="22">
        <f t="shared" si="110"/>
        <v>56.909003069882637</v>
      </c>
      <c r="T1183" s="22">
        <f t="shared" si="111"/>
        <v>64.571371362122918</v>
      </c>
      <c r="U1183" s="22">
        <f t="shared" si="112"/>
        <v>70.795366183058022</v>
      </c>
      <c r="V1183" s="22">
        <f t="shared" si="113"/>
        <v>59.036932774406722</v>
      </c>
    </row>
    <row r="1184" spans="1:22" x14ac:dyDescent="0.25">
      <c r="A1184" s="1" t="s">
        <v>47</v>
      </c>
      <c r="B1184" s="1" t="s">
        <v>45</v>
      </c>
      <c r="C1184" s="1" t="s">
        <v>71</v>
      </c>
      <c r="D1184" s="1" t="s">
        <v>23</v>
      </c>
      <c r="E1184" s="6">
        <v>3.6684600000000001</v>
      </c>
      <c r="F1184" s="1" t="s">
        <v>17</v>
      </c>
      <c r="G1184" s="1" t="s">
        <v>101</v>
      </c>
      <c r="H1184" s="13">
        <f>IF(G1184="Mix",'Growth Factors'!$N$7,(IF(G1184="Oil",'Growth Factors'!$E$7,'Growth Factors'!$K$7)))</f>
        <v>8.9570562775409979E-2</v>
      </c>
      <c r="I1184" s="23">
        <f>IF(G1184="Mix",'Growth Factors'!$O$7,(IF(G1184="Oil",'Growth Factors'!$F$7,'Growth Factors'!$L$7)))</f>
        <v>0.14741463403243865</v>
      </c>
      <c r="J1184" s="23">
        <f>IF(G1184="Mix",'Growth Factors'!$P$7,(IF(G1184="Oil",'Growth Factors'!$G$7,'Growth Factors'!$M$7)))</f>
        <v>-9.7846340250338504E-3</v>
      </c>
      <c r="K1184" s="23">
        <f>IF(G1184="Mix",'Growth Factors'!$N$12,(IF(G1184="Oil",'Growth Factors'!$E$12,'Growth Factors'!$K$12)))</f>
        <v>0.12354040091572198</v>
      </c>
      <c r="L1184" s="23">
        <f>IF(G1184="Mix",'Growth Factors'!$O$12,(IF(G1184="Oil",'Growth Factors'!$F$12,'Growth Factors'!$L$12)))</f>
        <v>0.23183776999580308</v>
      </c>
      <c r="M1184" s="23">
        <f>IF(G1184="Mix",'Growth Factors'!$P$12,(IF(G1184="Oil",'Growth Factors'!$G$12,'Growth Factors'!$M$12)))</f>
        <v>2.7241294693957304E-2</v>
      </c>
      <c r="N1184" s="24" t="str">
        <f>VLOOKUP(A1184,'Part 50 Counties'!$A$2:$B$34,2)</f>
        <v>No</v>
      </c>
      <c r="O1184" s="25">
        <f>(IF(N1184="No",0,(IF(D1184="CO2",0,(VLOOKUP(F1184,'Rule Reductions'!$C$2:$E$75,2,FALSE))))))</f>
        <v>0</v>
      </c>
      <c r="P1184" s="25">
        <f>(IF(N1184="No",0,(IF(D1184="CO2",0,(VLOOKUP(F1184,'Rule Reductions'!$C$2:$E$75,3,FALSE))))))</f>
        <v>0</v>
      </c>
      <c r="Q1184" s="22">
        <f t="shared" si="108"/>
        <v>3.9970460267190804</v>
      </c>
      <c r="R1184" s="22">
        <f t="shared" si="109"/>
        <v>4.2092446883626398</v>
      </c>
      <c r="S1184" s="22">
        <f t="shared" si="110"/>
        <v>3.6325654614645244</v>
      </c>
      <c r="T1184" s="22">
        <f t="shared" si="111"/>
        <v>4.1216630191432895</v>
      </c>
      <c r="U1184" s="22">
        <f t="shared" si="112"/>
        <v>4.5189475857188039</v>
      </c>
      <c r="V1184" s="22">
        <f t="shared" si="113"/>
        <v>3.7683935999329945</v>
      </c>
    </row>
    <row r="1185" spans="1:22" x14ac:dyDescent="0.25">
      <c r="A1185" s="1" t="s">
        <v>47</v>
      </c>
      <c r="B1185" s="1" t="s">
        <v>45</v>
      </c>
      <c r="C1185" s="1" t="s">
        <v>71</v>
      </c>
      <c r="D1185" s="1" t="s">
        <v>24</v>
      </c>
      <c r="E1185" s="4">
        <v>0.12528490842168</v>
      </c>
      <c r="F1185" s="1" t="s">
        <v>17</v>
      </c>
      <c r="G1185" s="1" t="s">
        <v>101</v>
      </c>
      <c r="H1185" s="13">
        <f>IF(G1185="Mix",'Growth Factors'!$N$7,(IF(G1185="Oil",'Growth Factors'!$E$7,'Growth Factors'!$K$7)))</f>
        <v>8.9570562775409979E-2</v>
      </c>
      <c r="I1185" s="23">
        <f>IF(G1185="Mix",'Growth Factors'!$O$7,(IF(G1185="Oil",'Growth Factors'!$F$7,'Growth Factors'!$L$7)))</f>
        <v>0.14741463403243865</v>
      </c>
      <c r="J1185" s="23">
        <f>IF(G1185="Mix",'Growth Factors'!$P$7,(IF(G1185="Oil",'Growth Factors'!$G$7,'Growth Factors'!$M$7)))</f>
        <v>-9.7846340250338504E-3</v>
      </c>
      <c r="K1185" s="23">
        <f>IF(G1185="Mix",'Growth Factors'!$N$12,(IF(G1185="Oil",'Growth Factors'!$E$12,'Growth Factors'!$K$12)))</f>
        <v>0.12354040091572198</v>
      </c>
      <c r="L1185" s="23">
        <f>IF(G1185="Mix",'Growth Factors'!$O$12,(IF(G1185="Oil",'Growth Factors'!$F$12,'Growth Factors'!$L$12)))</f>
        <v>0.23183776999580308</v>
      </c>
      <c r="M1185" s="23">
        <f>IF(G1185="Mix",'Growth Factors'!$P$12,(IF(G1185="Oil",'Growth Factors'!$G$12,'Growth Factors'!$M$12)))</f>
        <v>2.7241294693957304E-2</v>
      </c>
      <c r="N1185" s="24" t="str">
        <f>VLOOKUP(A1185,'Part 50 Counties'!$A$2:$B$34,2)</f>
        <v>No</v>
      </c>
      <c r="O1185" s="25">
        <f>(IF(N1185="No",0,(IF(D1185="CO2",0,(VLOOKUP(F1185,'Rule Reductions'!$C$2:$E$75,2,FALSE))))))</f>
        <v>0</v>
      </c>
      <c r="P1185" s="25">
        <f>(IF(N1185="No",0,(IF(D1185="CO2",0,(VLOOKUP(F1185,'Rule Reductions'!$C$2:$E$75,3,FALSE))))))</f>
        <v>0</v>
      </c>
      <c r="Q1185" s="22">
        <f t="shared" si="108"/>
        <v>0.13650674817627559</v>
      </c>
      <c r="R1185" s="22">
        <f t="shared" si="109"/>
        <v>0.14375373734644956</v>
      </c>
      <c r="S1185" s="22">
        <f t="shared" si="110"/>
        <v>0.12405904144391398</v>
      </c>
      <c r="T1185" s="22">
        <f t="shared" si="111"/>
        <v>0.14076265623678386</v>
      </c>
      <c r="U1185" s="22">
        <f t="shared" si="112"/>
        <v>0.15433068220429072</v>
      </c>
      <c r="V1185" s="22">
        <f t="shared" si="113"/>
        <v>0.12869783153270042</v>
      </c>
    </row>
    <row r="1186" spans="1:22" x14ac:dyDescent="0.25">
      <c r="A1186" s="1" t="s">
        <v>41</v>
      </c>
      <c r="B1186" s="1" t="s">
        <v>45</v>
      </c>
      <c r="C1186" s="1" t="s">
        <v>71</v>
      </c>
      <c r="D1186" s="1" t="s">
        <v>23</v>
      </c>
      <c r="E1186" s="2">
        <v>2060.4857099999999</v>
      </c>
      <c r="F1186" s="1" t="s">
        <v>17</v>
      </c>
      <c r="G1186" s="1" t="s">
        <v>101</v>
      </c>
      <c r="H1186" s="13">
        <f>IF(G1186="Mix",'Growth Factors'!$N$7,(IF(G1186="Oil",'Growth Factors'!$E$7,'Growth Factors'!$K$7)))</f>
        <v>8.9570562775409979E-2</v>
      </c>
      <c r="I1186" s="23">
        <f>IF(G1186="Mix",'Growth Factors'!$O$7,(IF(G1186="Oil",'Growth Factors'!$F$7,'Growth Factors'!$L$7)))</f>
        <v>0.14741463403243865</v>
      </c>
      <c r="J1186" s="23">
        <f>IF(G1186="Mix",'Growth Factors'!$P$7,(IF(G1186="Oil",'Growth Factors'!$G$7,'Growth Factors'!$M$7)))</f>
        <v>-9.7846340250338504E-3</v>
      </c>
      <c r="K1186" s="23">
        <f>IF(G1186="Mix",'Growth Factors'!$N$12,(IF(G1186="Oil",'Growth Factors'!$E$12,'Growth Factors'!$K$12)))</f>
        <v>0.12354040091572198</v>
      </c>
      <c r="L1186" s="23">
        <f>IF(G1186="Mix",'Growth Factors'!$O$12,(IF(G1186="Oil",'Growth Factors'!$F$12,'Growth Factors'!$L$12)))</f>
        <v>0.23183776999580308</v>
      </c>
      <c r="M1186" s="23">
        <f>IF(G1186="Mix",'Growth Factors'!$P$12,(IF(G1186="Oil",'Growth Factors'!$G$12,'Growth Factors'!$M$12)))</f>
        <v>2.7241294693957304E-2</v>
      </c>
      <c r="N1186" s="24" t="str">
        <f>VLOOKUP(A1186,'Part 50 Counties'!$A$2:$B$34,2)</f>
        <v>Yes</v>
      </c>
      <c r="O1186" s="25">
        <f>(IF(N1186="No",0,(IF(D1186="CO2",0,(VLOOKUP(F1186,'Rule Reductions'!$C$2:$E$75,2,FALSE))))))</f>
        <v>0.75119553240227843</v>
      </c>
      <c r="P1186" s="25">
        <f>(IF(N1186="No",0,(IF(D1186="CO2",0,(VLOOKUP(F1186,'Rule Reductions'!$C$2:$E$75,3,FALSE))))))</f>
        <v>0.75119553240227843</v>
      </c>
      <c r="Q1186" s="22">
        <f t="shared" si="108"/>
        <v>558.57712012531158</v>
      </c>
      <c r="R1186" s="22">
        <f t="shared" si="109"/>
        <v>588.2313489040074</v>
      </c>
      <c r="S1186" s="22">
        <f t="shared" si="110"/>
        <v>507.6418786693481</v>
      </c>
      <c r="T1186" s="22">
        <f t="shared" si="111"/>
        <v>575.99203110749238</v>
      </c>
      <c r="U1186" s="22">
        <f t="shared" si="112"/>
        <v>631.51154916771816</v>
      </c>
      <c r="V1186" s="22">
        <f t="shared" si="113"/>
        <v>526.6235190884297</v>
      </c>
    </row>
    <row r="1187" spans="1:22" x14ac:dyDescent="0.25">
      <c r="A1187" s="1" t="s">
        <v>41</v>
      </c>
      <c r="B1187" s="1" t="s">
        <v>45</v>
      </c>
      <c r="C1187" s="1" t="s">
        <v>71</v>
      </c>
      <c r="D1187" s="1" t="s">
        <v>24</v>
      </c>
      <c r="E1187" s="2">
        <v>43.7857107692992</v>
      </c>
      <c r="F1187" s="1" t="s">
        <v>17</v>
      </c>
      <c r="G1187" s="1" t="s">
        <v>101</v>
      </c>
      <c r="H1187" s="13">
        <f>IF(G1187="Mix",'Growth Factors'!$N$7,(IF(G1187="Oil",'Growth Factors'!$E$7,'Growth Factors'!$K$7)))</f>
        <v>8.9570562775409979E-2</v>
      </c>
      <c r="I1187" s="23">
        <f>IF(G1187="Mix",'Growth Factors'!$O$7,(IF(G1187="Oil",'Growth Factors'!$F$7,'Growth Factors'!$L$7)))</f>
        <v>0.14741463403243865</v>
      </c>
      <c r="J1187" s="23">
        <f>IF(G1187="Mix",'Growth Factors'!$P$7,(IF(G1187="Oil",'Growth Factors'!$G$7,'Growth Factors'!$M$7)))</f>
        <v>-9.7846340250338504E-3</v>
      </c>
      <c r="K1187" s="23">
        <f>IF(G1187="Mix",'Growth Factors'!$N$12,(IF(G1187="Oil",'Growth Factors'!$E$12,'Growth Factors'!$K$12)))</f>
        <v>0.12354040091572198</v>
      </c>
      <c r="L1187" s="23">
        <f>IF(G1187="Mix",'Growth Factors'!$O$12,(IF(G1187="Oil",'Growth Factors'!$F$12,'Growth Factors'!$L$12)))</f>
        <v>0.23183776999580308</v>
      </c>
      <c r="M1187" s="23">
        <f>IF(G1187="Mix",'Growth Factors'!$P$12,(IF(G1187="Oil",'Growth Factors'!$G$12,'Growth Factors'!$M$12)))</f>
        <v>2.7241294693957304E-2</v>
      </c>
      <c r="N1187" s="24" t="str">
        <f>VLOOKUP(A1187,'Part 50 Counties'!$A$2:$B$34,2)</f>
        <v>Yes</v>
      </c>
      <c r="O1187" s="25">
        <f>(IF(N1187="No",0,(IF(D1187="CO2",0,(VLOOKUP(F1187,'Rule Reductions'!$C$2:$E$75,2,FALSE))))))</f>
        <v>0</v>
      </c>
      <c r="P1187" s="25">
        <f>(IF(N1187="No",0,(IF(D1187="CO2",0,(VLOOKUP(F1187,'Rule Reductions'!$C$2:$E$75,3,FALSE))))))</f>
        <v>0</v>
      </c>
      <c r="Q1187" s="22">
        <f t="shared" si="108"/>
        <v>47.707621524426656</v>
      </c>
      <c r="R1187" s="22">
        <f t="shared" si="109"/>
        <v>50.240365298205653</v>
      </c>
      <c r="S1187" s="22">
        <f t="shared" si="110"/>
        <v>43.357283613895625</v>
      </c>
      <c r="T1187" s="22">
        <f t="shared" si="111"/>
        <v>49.19501503211827</v>
      </c>
      <c r="U1187" s="22">
        <f t="shared" si="112"/>
        <v>53.936892311734752</v>
      </c>
      <c r="V1187" s="22">
        <f t="shared" si="113"/>
        <v>44.978490219750057</v>
      </c>
    </row>
    <row r="1188" spans="1:22" x14ac:dyDescent="0.25">
      <c r="A1188" s="1" t="s">
        <v>48</v>
      </c>
      <c r="B1188" s="1" t="s">
        <v>45</v>
      </c>
      <c r="C1188" s="1" t="s">
        <v>71</v>
      </c>
      <c r="D1188" s="1" t="s">
        <v>23</v>
      </c>
      <c r="E1188" s="6">
        <v>9.7825600000000001</v>
      </c>
      <c r="F1188" s="1" t="s">
        <v>17</v>
      </c>
      <c r="G1188" s="1" t="s">
        <v>101</v>
      </c>
      <c r="H1188" s="13">
        <f>IF(G1188="Mix",'Growth Factors'!$N$7,(IF(G1188="Oil",'Growth Factors'!$E$7,'Growth Factors'!$K$7)))</f>
        <v>8.9570562775409979E-2</v>
      </c>
      <c r="I1188" s="23">
        <f>IF(G1188="Mix",'Growth Factors'!$O$7,(IF(G1188="Oil",'Growth Factors'!$F$7,'Growth Factors'!$L$7)))</f>
        <v>0.14741463403243865</v>
      </c>
      <c r="J1188" s="23">
        <f>IF(G1188="Mix",'Growth Factors'!$P$7,(IF(G1188="Oil",'Growth Factors'!$G$7,'Growth Factors'!$M$7)))</f>
        <v>-9.7846340250338504E-3</v>
      </c>
      <c r="K1188" s="23">
        <f>IF(G1188="Mix",'Growth Factors'!$N$12,(IF(G1188="Oil",'Growth Factors'!$E$12,'Growth Factors'!$K$12)))</f>
        <v>0.12354040091572198</v>
      </c>
      <c r="L1188" s="23">
        <f>IF(G1188="Mix",'Growth Factors'!$O$12,(IF(G1188="Oil",'Growth Factors'!$F$12,'Growth Factors'!$L$12)))</f>
        <v>0.23183776999580308</v>
      </c>
      <c r="M1188" s="23">
        <f>IF(G1188="Mix",'Growth Factors'!$P$12,(IF(G1188="Oil",'Growth Factors'!$G$12,'Growth Factors'!$M$12)))</f>
        <v>2.7241294693957304E-2</v>
      </c>
      <c r="N1188" s="24" t="str">
        <f>VLOOKUP(A1188,'Part 50 Counties'!$A$2:$B$34,2)</f>
        <v>No</v>
      </c>
      <c r="O1188" s="25">
        <f>(IF(N1188="No",0,(IF(D1188="CO2",0,(VLOOKUP(F1188,'Rule Reductions'!$C$2:$E$75,2,FALSE))))))</f>
        <v>0</v>
      </c>
      <c r="P1188" s="25">
        <f>(IF(N1188="No",0,(IF(D1188="CO2",0,(VLOOKUP(F1188,'Rule Reductions'!$C$2:$E$75,3,FALSE))))))</f>
        <v>0</v>
      </c>
      <c r="Q1188" s="22">
        <f t="shared" si="108"/>
        <v>10.658789404584216</v>
      </c>
      <c r="R1188" s="22">
        <f t="shared" si="109"/>
        <v>11.224652502300374</v>
      </c>
      <c r="S1188" s="22">
        <f t="shared" si="110"/>
        <v>9.6868412305720657</v>
      </c>
      <c r="T1188" s="22">
        <f t="shared" si="111"/>
        <v>10.991101384382105</v>
      </c>
      <c r="U1188" s="22">
        <f t="shared" si="112"/>
        <v>12.050526895250144</v>
      </c>
      <c r="V1188" s="22">
        <f t="shared" si="113"/>
        <v>10.04904959982132</v>
      </c>
    </row>
    <row r="1189" spans="1:22" x14ac:dyDescent="0.25">
      <c r="A1189" s="1" t="s">
        <v>48</v>
      </c>
      <c r="B1189" s="1" t="s">
        <v>45</v>
      </c>
      <c r="C1189" s="1" t="s">
        <v>71</v>
      </c>
      <c r="D1189" s="1" t="s">
        <v>24</v>
      </c>
      <c r="E1189" s="4">
        <v>0.33409308912447999</v>
      </c>
      <c r="F1189" s="1" t="s">
        <v>17</v>
      </c>
      <c r="G1189" s="1" t="s">
        <v>101</v>
      </c>
      <c r="H1189" s="13">
        <f>IF(G1189="Mix",'Growth Factors'!$N$7,(IF(G1189="Oil",'Growth Factors'!$E$7,'Growth Factors'!$K$7)))</f>
        <v>8.9570562775409979E-2</v>
      </c>
      <c r="I1189" s="23">
        <f>IF(G1189="Mix",'Growth Factors'!$O$7,(IF(G1189="Oil",'Growth Factors'!$F$7,'Growth Factors'!$L$7)))</f>
        <v>0.14741463403243865</v>
      </c>
      <c r="J1189" s="23">
        <f>IF(G1189="Mix",'Growth Factors'!$P$7,(IF(G1189="Oil",'Growth Factors'!$G$7,'Growth Factors'!$M$7)))</f>
        <v>-9.7846340250338504E-3</v>
      </c>
      <c r="K1189" s="23">
        <f>IF(G1189="Mix",'Growth Factors'!$N$12,(IF(G1189="Oil",'Growth Factors'!$E$12,'Growth Factors'!$K$12)))</f>
        <v>0.12354040091572198</v>
      </c>
      <c r="L1189" s="23">
        <f>IF(G1189="Mix",'Growth Factors'!$O$12,(IF(G1189="Oil",'Growth Factors'!$F$12,'Growth Factors'!$L$12)))</f>
        <v>0.23183776999580308</v>
      </c>
      <c r="M1189" s="23">
        <f>IF(G1189="Mix",'Growth Factors'!$P$12,(IF(G1189="Oil",'Growth Factors'!$G$12,'Growth Factors'!$M$12)))</f>
        <v>2.7241294693957304E-2</v>
      </c>
      <c r="N1189" s="24" t="str">
        <f>VLOOKUP(A1189,'Part 50 Counties'!$A$2:$B$34,2)</f>
        <v>No</v>
      </c>
      <c r="O1189" s="25">
        <f>(IF(N1189="No",0,(IF(D1189="CO2",0,(VLOOKUP(F1189,'Rule Reductions'!$C$2:$E$75,2,FALSE))))))</f>
        <v>0</v>
      </c>
      <c r="P1189" s="25">
        <f>(IF(N1189="No",0,(IF(D1189="CO2",0,(VLOOKUP(F1189,'Rule Reductions'!$C$2:$E$75,3,FALSE))))))</f>
        <v>0</v>
      </c>
      <c r="Q1189" s="22">
        <f t="shared" si="108"/>
        <v>0.36401799513673488</v>
      </c>
      <c r="R1189" s="22">
        <f t="shared" si="109"/>
        <v>0.38334329959053215</v>
      </c>
      <c r="S1189" s="22">
        <f t="shared" si="110"/>
        <v>0.33082411051710392</v>
      </c>
      <c r="T1189" s="22">
        <f t="shared" si="111"/>
        <v>0.37536708329809026</v>
      </c>
      <c r="U1189" s="22">
        <f t="shared" si="112"/>
        <v>0.41154848587810855</v>
      </c>
      <c r="V1189" s="22">
        <f t="shared" si="113"/>
        <v>0.34319421742053452</v>
      </c>
    </row>
    <row r="1190" spans="1:22" x14ac:dyDescent="0.25">
      <c r="A1190" s="1" t="s">
        <v>42</v>
      </c>
      <c r="B1190" s="1" t="s">
        <v>45</v>
      </c>
      <c r="C1190" s="1" t="s">
        <v>71</v>
      </c>
      <c r="D1190" s="1" t="s">
        <v>23</v>
      </c>
      <c r="E1190" s="2">
        <v>9184.8443399999996</v>
      </c>
      <c r="F1190" s="1" t="s">
        <v>17</v>
      </c>
      <c r="G1190" s="1" t="s">
        <v>101</v>
      </c>
      <c r="H1190" s="13">
        <f>IF(G1190="Mix",'Growth Factors'!$N$7,(IF(G1190="Oil",'Growth Factors'!$E$7,'Growth Factors'!$K$7)))</f>
        <v>8.9570562775409979E-2</v>
      </c>
      <c r="I1190" s="23">
        <f>IF(G1190="Mix",'Growth Factors'!$O$7,(IF(G1190="Oil",'Growth Factors'!$F$7,'Growth Factors'!$L$7)))</f>
        <v>0.14741463403243865</v>
      </c>
      <c r="J1190" s="23">
        <f>IF(G1190="Mix",'Growth Factors'!$P$7,(IF(G1190="Oil",'Growth Factors'!$G$7,'Growth Factors'!$M$7)))</f>
        <v>-9.7846340250338504E-3</v>
      </c>
      <c r="K1190" s="23">
        <f>IF(G1190="Mix",'Growth Factors'!$N$12,(IF(G1190="Oil",'Growth Factors'!$E$12,'Growth Factors'!$K$12)))</f>
        <v>0.12354040091572198</v>
      </c>
      <c r="L1190" s="23">
        <f>IF(G1190="Mix",'Growth Factors'!$O$12,(IF(G1190="Oil",'Growth Factors'!$F$12,'Growth Factors'!$L$12)))</f>
        <v>0.23183776999580308</v>
      </c>
      <c r="M1190" s="23">
        <f>IF(G1190="Mix",'Growth Factors'!$P$12,(IF(G1190="Oil",'Growth Factors'!$G$12,'Growth Factors'!$M$12)))</f>
        <v>2.7241294693957304E-2</v>
      </c>
      <c r="N1190" s="24" t="str">
        <f>VLOOKUP(A1190,'Part 50 Counties'!$A$2:$B$34,2)</f>
        <v>Yes</v>
      </c>
      <c r="O1190" s="25">
        <f>(IF(N1190="No",0,(IF(D1190="CO2",0,(VLOOKUP(F1190,'Rule Reductions'!$C$2:$E$75,2,FALSE))))))</f>
        <v>0.75119553240227843</v>
      </c>
      <c r="P1190" s="25">
        <f>(IF(N1190="No",0,(IF(D1190="CO2",0,(VLOOKUP(F1190,'Rule Reductions'!$C$2:$E$75,3,FALSE))))))</f>
        <v>0.75119553240227843</v>
      </c>
      <c r="Q1190" s="22">
        <f t="shared" si="108"/>
        <v>2489.9196705598447</v>
      </c>
      <c r="R1190" s="22">
        <f t="shared" si="109"/>
        <v>2622.1066952177684</v>
      </c>
      <c r="S1190" s="22">
        <f t="shared" si="110"/>
        <v>2262.8701637746994</v>
      </c>
      <c r="T1190" s="22">
        <f t="shared" si="111"/>
        <v>2567.548574167377</v>
      </c>
      <c r="U1190" s="22">
        <f t="shared" si="112"/>
        <v>2815.0330040472581</v>
      </c>
      <c r="V1190" s="22">
        <f t="shared" si="113"/>
        <v>2347.4829381904547</v>
      </c>
    </row>
    <row r="1191" spans="1:22" x14ac:dyDescent="0.25">
      <c r="A1191" s="1" t="s">
        <v>42</v>
      </c>
      <c r="B1191" s="1" t="s">
        <v>45</v>
      </c>
      <c r="C1191" s="1" t="s">
        <v>71</v>
      </c>
      <c r="D1191" s="1" t="s">
        <v>24</v>
      </c>
      <c r="E1191" s="2">
        <v>313.679958894001</v>
      </c>
      <c r="F1191" s="1" t="s">
        <v>17</v>
      </c>
      <c r="G1191" s="1" t="s">
        <v>101</v>
      </c>
      <c r="H1191" s="13">
        <f>IF(G1191="Mix",'Growth Factors'!$N$7,(IF(G1191="Oil",'Growth Factors'!$E$7,'Growth Factors'!$K$7)))</f>
        <v>8.9570562775409979E-2</v>
      </c>
      <c r="I1191" s="23">
        <f>IF(G1191="Mix",'Growth Factors'!$O$7,(IF(G1191="Oil",'Growth Factors'!$F$7,'Growth Factors'!$L$7)))</f>
        <v>0.14741463403243865</v>
      </c>
      <c r="J1191" s="23">
        <f>IF(G1191="Mix",'Growth Factors'!$P$7,(IF(G1191="Oil",'Growth Factors'!$G$7,'Growth Factors'!$M$7)))</f>
        <v>-9.7846340250338504E-3</v>
      </c>
      <c r="K1191" s="23">
        <f>IF(G1191="Mix",'Growth Factors'!$N$12,(IF(G1191="Oil",'Growth Factors'!$E$12,'Growth Factors'!$K$12)))</f>
        <v>0.12354040091572198</v>
      </c>
      <c r="L1191" s="23">
        <f>IF(G1191="Mix",'Growth Factors'!$O$12,(IF(G1191="Oil",'Growth Factors'!$F$12,'Growth Factors'!$L$12)))</f>
        <v>0.23183776999580308</v>
      </c>
      <c r="M1191" s="23">
        <f>IF(G1191="Mix",'Growth Factors'!$P$12,(IF(G1191="Oil",'Growth Factors'!$G$12,'Growth Factors'!$M$12)))</f>
        <v>2.7241294693957304E-2</v>
      </c>
      <c r="N1191" s="24" t="str">
        <f>VLOOKUP(A1191,'Part 50 Counties'!$A$2:$B$34,2)</f>
        <v>Yes</v>
      </c>
      <c r="O1191" s="25">
        <f>(IF(N1191="No",0,(IF(D1191="CO2",0,(VLOOKUP(F1191,'Rule Reductions'!$C$2:$E$75,2,FALSE))))))</f>
        <v>0</v>
      </c>
      <c r="P1191" s="25">
        <f>(IF(N1191="No",0,(IF(D1191="CO2",0,(VLOOKUP(F1191,'Rule Reductions'!$C$2:$E$75,3,FALSE))))))</f>
        <v>0</v>
      </c>
      <c r="Q1191" s="22">
        <f t="shared" si="108"/>
        <v>341.77644934350417</v>
      </c>
      <c r="R1191" s="22">
        <f t="shared" si="109"/>
        <v>359.92097523767058</v>
      </c>
      <c r="S1191" s="22">
        <f t="shared" si="110"/>
        <v>310.61071529523554</v>
      </c>
      <c r="T1191" s="22">
        <f t="shared" si="111"/>
        <v>352.43210677499309</v>
      </c>
      <c r="U1191" s="22">
        <f t="shared" si="112"/>
        <v>386.4028210563614</v>
      </c>
      <c r="V1191" s="22">
        <f t="shared" si="113"/>
        <v>322.22500709382092</v>
      </c>
    </row>
    <row r="1192" spans="1:22" x14ac:dyDescent="0.25">
      <c r="A1192" s="1" t="s">
        <v>43</v>
      </c>
      <c r="B1192" s="1" t="s">
        <v>45</v>
      </c>
      <c r="C1192" s="1" t="s">
        <v>71</v>
      </c>
      <c r="D1192" s="1" t="s">
        <v>23</v>
      </c>
      <c r="E1192" s="2">
        <v>55.026899999999998</v>
      </c>
      <c r="F1192" s="1" t="s">
        <v>17</v>
      </c>
      <c r="G1192" s="1" t="s">
        <v>101</v>
      </c>
      <c r="H1192" s="13">
        <f>IF(G1192="Mix",'Growth Factors'!$N$7,(IF(G1192="Oil",'Growth Factors'!$E$7,'Growth Factors'!$K$7)))</f>
        <v>8.9570562775409979E-2</v>
      </c>
      <c r="I1192" s="23">
        <f>IF(G1192="Mix",'Growth Factors'!$O$7,(IF(G1192="Oil",'Growth Factors'!$F$7,'Growth Factors'!$L$7)))</f>
        <v>0.14741463403243865</v>
      </c>
      <c r="J1192" s="23">
        <f>IF(G1192="Mix",'Growth Factors'!$P$7,(IF(G1192="Oil",'Growth Factors'!$G$7,'Growth Factors'!$M$7)))</f>
        <v>-9.7846340250338504E-3</v>
      </c>
      <c r="K1192" s="23">
        <f>IF(G1192="Mix",'Growth Factors'!$N$12,(IF(G1192="Oil",'Growth Factors'!$E$12,'Growth Factors'!$K$12)))</f>
        <v>0.12354040091572198</v>
      </c>
      <c r="L1192" s="23">
        <f>IF(G1192="Mix",'Growth Factors'!$O$12,(IF(G1192="Oil",'Growth Factors'!$F$12,'Growth Factors'!$L$12)))</f>
        <v>0.23183776999580308</v>
      </c>
      <c r="M1192" s="23">
        <f>IF(G1192="Mix",'Growth Factors'!$P$12,(IF(G1192="Oil",'Growth Factors'!$G$12,'Growth Factors'!$M$12)))</f>
        <v>2.7241294693957304E-2</v>
      </c>
      <c r="N1192" s="24" t="str">
        <f>VLOOKUP(A1192,'Part 50 Counties'!$A$2:$B$34,2)</f>
        <v>No</v>
      </c>
      <c r="O1192" s="25">
        <f>(IF(N1192="No",0,(IF(D1192="CO2",0,(VLOOKUP(F1192,'Rule Reductions'!$C$2:$E$75,2,FALSE))))))</f>
        <v>0</v>
      </c>
      <c r="P1192" s="25">
        <f>(IF(N1192="No",0,(IF(D1192="CO2",0,(VLOOKUP(F1192,'Rule Reductions'!$C$2:$E$75,3,FALSE))))))</f>
        <v>0</v>
      </c>
      <c r="Q1192" s="22">
        <f t="shared" si="108"/>
        <v>59.955690400786203</v>
      </c>
      <c r="R1192" s="22">
        <f t="shared" si="109"/>
        <v>63.138670325439598</v>
      </c>
      <c r="S1192" s="22">
        <f t="shared" si="110"/>
        <v>54.488481921967868</v>
      </c>
      <c r="T1192" s="22">
        <f t="shared" si="111"/>
        <v>61.82494528714934</v>
      </c>
      <c r="U1192" s="22">
        <f t="shared" si="112"/>
        <v>67.784213785782057</v>
      </c>
      <c r="V1192" s="22">
        <f t="shared" si="113"/>
        <v>56.52590399899492</v>
      </c>
    </row>
    <row r="1193" spans="1:22" x14ac:dyDescent="0.25">
      <c r="A1193" s="1" t="s">
        <v>43</v>
      </c>
      <c r="B1193" s="1" t="s">
        <v>45</v>
      </c>
      <c r="C1193" s="1" t="s">
        <v>71</v>
      </c>
      <c r="D1193" s="1" t="s">
        <v>24</v>
      </c>
      <c r="E1193" s="6">
        <v>1.1693320250840999</v>
      </c>
      <c r="F1193" s="1" t="s">
        <v>17</v>
      </c>
      <c r="G1193" s="1" t="s">
        <v>101</v>
      </c>
      <c r="H1193" s="13">
        <f>IF(G1193="Mix",'Growth Factors'!$N$7,(IF(G1193="Oil",'Growth Factors'!$E$7,'Growth Factors'!$K$7)))</f>
        <v>8.9570562775409979E-2</v>
      </c>
      <c r="I1193" s="23">
        <f>IF(G1193="Mix",'Growth Factors'!$O$7,(IF(G1193="Oil",'Growth Factors'!$F$7,'Growth Factors'!$L$7)))</f>
        <v>0.14741463403243865</v>
      </c>
      <c r="J1193" s="23">
        <f>IF(G1193="Mix",'Growth Factors'!$P$7,(IF(G1193="Oil",'Growth Factors'!$G$7,'Growth Factors'!$M$7)))</f>
        <v>-9.7846340250338504E-3</v>
      </c>
      <c r="K1193" s="23">
        <f>IF(G1193="Mix",'Growth Factors'!$N$12,(IF(G1193="Oil",'Growth Factors'!$E$12,'Growth Factors'!$K$12)))</f>
        <v>0.12354040091572198</v>
      </c>
      <c r="L1193" s="23">
        <f>IF(G1193="Mix",'Growth Factors'!$O$12,(IF(G1193="Oil",'Growth Factors'!$F$12,'Growth Factors'!$L$12)))</f>
        <v>0.23183776999580308</v>
      </c>
      <c r="M1193" s="23">
        <f>IF(G1193="Mix",'Growth Factors'!$P$12,(IF(G1193="Oil",'Growth Factors'!$G$12,'Growth Factors'!$M$12)))</f>
        <v>2.7241294693957304E-2</v>
      </c>
      <c r="N1193" s="24" t="str">
        <f>VLOOKUP(A1193,'Part 50 Counties'!$A$2:$B$34,2)</f>
        <v>No</v>
      </c>
      <c r="O1193" s="25">
        <f>(IF(N1193="No",0,(IF(D1193="CO2",0,(VLOOKUP(F1193,'Rule Reductions'!$C$2:$E$75,2,FALSE))))))</f>
        <v>0</v>
      </c>
      <c r="P1193" s="25">
        <f>(IF(N1193="No",0,(IF(D1193="CO2",0,(VLOOKUP(F1193,'Rule Reductions'!$C$2:$E$75,3,FALSE))))))</f>
        <v>0</v>
      </c>
      <c r="Q1193" s="22">
        <f t="shared" si="108"/>
        <v>1.2740697526421927</v>
      </c>
      <c r="R1193" s="22">
        <f t="shared" si="109"/>
        <v>1.341708677624283</v>
      </c>
      <c r="S1193" s="22">
        <f t="shared" si="110"/>
        <v>1.1578905391649004</v>
      </c>
      <c r="T1193" s="22">
        <f t="shared" si="111"/>
        <v>1.3137917722665826</v>
      </c>
      <c r="U1193" s="22">
        <f t="shared" si="112"/>
        <v>1.4404273541642743</v>
      </c>
      <c r="V1193" s="22">
        <f t="shared" si="113"/>
        <v>1.2011861433744977</v>
      </c>
    </row>
    <row r="1194" spans="1:22" x14ac:dyDescent="0.25">
      <c r="A1194" s="1" t="s">
        <v>22</v>
      </c>
      <c r="B1194" s="1" t="s">
        <v>45</v>
      </c>
      <c r="C1194" s="1" t="s">
        <v>71</v>
      </c>
      <c r="D1194" s="1" t="s">
        <v>23</v>
      </c>
      <c r="E1194" s="2">
        <v>13705.83979</v>
      </c>
      <c r="F1194" s="1" t="s">
        <v>17</v>
      </c>
      <c r="G1194" s="1" t="s">
        <v>101</v>
      </c>
      <c r="H1194" s="13">
        <f>IF(G1194="Mix",'Growth Factors'!$N$7,(IF(G1194="Oil",'Growth Factors'!$E$7,'Growth Factors'!$K$7)))</f>
        <v>8.9570562775409979E-2</v>
      </c>
      <c r="I1194" s="23">
        <f>IF(G1194="Mix",'Growth Factors'!$O$7,(IF(G1194="Oil",'Growth Factors'!$F$7,'Growth Factors'!$L$7)))</f>
        <v>0.14741463403243865</v>
      </c>
      <c r="J1194" s="23">
        <f>IF(G1194="Mix",'Growth Factors'!$P$7,(IF(G1194="Oil",'Growth Factors'!$G$7,'Growth Factors'!$M$7)))</f>
        <v>-9.7846340250338504E-3</v>
      </c>
      <c r="K1194" s="23">
        <f>IF(G1194="Mix",'Growth Factors'!$N$12,(IF(G1194="Oil",'Growth Factors'!$E$12,'Growth Factors'!$K$12)))</f>
        <v>0.12354040091572198</v>
      </c>
      <c r="L1194" s="23">
        <f>IF(G1194="Mix",'Growth Factors'!$O$12,(IF(G1194="Oil",'Growth Factors'!$F$12,'Growth Factors'!$L$12)))</f>
        <v>0.23183776999580308</v>
      </c>
      <c r="M1194" s="23">
        <f>IF(G1194="Mix",'Growth Factors'!$P$12,(IF(G1194="Oil",'Growth Factors'!$G$12,'Growth Factors'!$M$12)))</f>
        <v>2.7241294693957304E-2</v>
      </c>
      <c r="N1194" s="24" t="str">
        <f>VLOOKUP(A1194,'Part 50 Counties'!$A$2:$B$34,2)</f>
        <v>Yes</v>
      </c>
      <c r="O1194" s="25">
        <f>(IF(N1194="No",0,(IF(D1194="CO2",0,(VLOOKUP(F1194,'Rule Reductions'!$C$2:$E$75,2,FALSE))))))</f>
        <v>0.75119553240227843</v>
      </c>
      <c r="P1194" s="25">
        <f>(IF(N1194="No",0,(IF(D1194="CO2",0,(VLOOKUP(F1194,'Rule Reductions'!$C$2:$E$75,3,FALSE))))))</f>
        <v>0.75119553240227843</v>
      </c>
      <c r="Q1194" s="22">
        <f t="shared" si="108"/>
        <v>3715.5164346163333</v>
      </c>
      <c r="R1194" s="22">
        <f t="shared" si="109"/>
        <v>3912.7690080092416</v>
      </c>
      <c r="S1194" s="22">
        <f t="shared" si="110"/>
        <v>3376.7078441600565</v>
      </c>
      <c r="T1194" s="22">
        <f t="shared" si="111"/>
        <v>3831.356102283275</v>
      </c>
      <c r="U1194" s="22">
        <f t="shared" si="112"/>
        <v>4200.6581634712975</v>
      </c>
      <c r="V1194" s="22">
        <f t="shared" si="113"/>
        <v>3502.9690073764323</v>
      </c>
    </row>
    <row r="1195" spans="1:22" x14ac:dyDescent="0.25">
      <c r="A1195" s="1" t="s">
        <v>22</v>
      </c>
      <c r="B1195" s="1" t="s">
        <v>45</v>
      </c>
      <c r="C1195" s="1" t="s">
        <v>71</v>
      </c>
      <c r="D1195" s="1" t="s">
        <v>24</v>
      </c>
      <c r="E1195" s="2">
        <v>468.080579570819</v>
      </c>
      <c r="F1195" s="1" t="s">
        <v>17</v>
      </c>
      <c r="G1195" s="1" t="s">
        <v>101</v>
      </c>
      <c r="H1195" s="13">
        <f>IF(G1195="Mix",'Growth Factors'!$N$7,(IF(G1195="Oil",'Growth Factors'!$E$7,'Growth Factors'!$K$7)))</f>
        <v>8.9570562775409979E-2</v>
      </c>
      <c r="I1195" s="23">
        <f>IF(G1195="Mix",'Growth Factors'!$O$7,(IF(G1195="Oil",'Growth Factors'!$F$7,'Growth Factors'!$L$7)))</f>
        <v>0.14741463403243865</v>
      </c>
      <c r="J1195" s="23">
        <f>IF(G1195="Mix",'Growth Factors'!$P$7,(IF(G1195="Oil",'Growth Factors'!$G$7,'Growth Factors'!$M$7)))</f>
        <v>-9.7846340250338504E-3</v>
      </c>
      <c r="K1195" s="23">
        <f>IF(G1195="Mix",'Growth Factors'!$N$12,(IF(G1195="Oil",'Growth Factors'!$E$12,'Growth Factors'!$K$12)))</f>
        <v>0.12354040091572198</v>
      </c>
      <c r="L1195" s="23">
        <f>IF(G1195="Mix",'Growth Factors'!$O$12,(IF(G1195="Oil",'Growth Factors'!$F$12,'Growth Factors'!$L$12)))</f>
        <v>0.23183776999580308</v>
      </c>
      <c r="M1195" s="23">
        <f>IF(G1195="Mix",'Growth Factors'!$P$12,(IF(G1195="Oil",'Growth Factors'!$G$12,'Growth Factors'!$M$12)))</f>
        <v>2.7241294693957304E-2</v>
      </c>
      <c r="N1195" s="24" t="str">
        <f>VLOOKUP(A1195,'Part 50 Counties'!$A$2:$B$34,2)</f>
        <v>Yes</v>
      </c>
      <c r="O1195" s="25">
        <f>(IF(N1195="No",0,(IF(D1195="CO2",0,(VLOOKUP(F1195,'Rule Reductions'!$C$2:$E$75,2,FALSE))))))</f>
        <v>0</v>
      </c>
      <c r="P1195" s="25">
        <f>(IF(N1195="No",0,(IF(D1195="CO2",0,(VLOOKUP(F1195,'Rule Reductions'!$C$2:$E$75,3,FALSE))))))</f>
        <v>0</v>
      </c>
      <c r="Q1195" s="22">
        <f t="shared" si="108"/>
        <v>510.0068205072173</v>
      </c>
      <c r="R1195" s="22">
        <f t="shared" si="109"/>
        <v>537.08250690594309</v>
      </c>
      <c r="S1195" s="22">
        <f t="shared" si="110"/>
        <v>463.50058240549282</v>
      </c>
      <c r="T1195" s="22">
        <f t="shared" si="111"/>
        <v>525.90744203186148</v>
      </c>
      <c r="U1195" s="22">
        <f t="shared" si="112"/>
        <v>576.59933731686078</v>
      </c>
      <c r="V1195" s="22">
        <f t="shared" si="113"/>
        <v>480.83170057942601</v>
      </c>
    </row>
    <row r="1196" spans="1:22" x14ac:dyDescent="0.25">
      <c r="A1196" s="1" t="s">
        <v>44</v>
      </c>
      <c r="B1196" s="1" t="s">
        <v>45</v>
      </c>
      <c r="C1196" s="1" t="s">
        <v>71</v>
      </c>
      <c r="D1196" s="1" t="s">
        <v>23</v>
      </c>
      <c r="E1196" s="2">
        <v>170.99889999999999</v>
      </c>
      <c r="F1196" s="1" t="s">
        <v>17</v>
      </c>
      <c r="G1196" s="1" t="s">
        <v>101</v>
      </c>
      <c r="H1196" s="13">
        <f>IF(G1196="Mix",'Growth Factors'!$N$7,(IF(G1196="Oil",'Growth Factors'!$E$7,'Growth Factors'!$K$7)))</f>
        <v>8.9570562775409979E-2</v>
      </c>
      <c r="I1196" s="23">
        <f>IF(G1196="Mix",'Growth Factors'!$O$7,(IF(G1196="Oil",'Growth Factors'!$F$7,'Growth Factors'!$L$7)))</f>
        <v>0.14741463403243865</v>
      </c>
      <c r="J1196" s="23">
        <f>IF(G1196="Mix",'Growth Factors'!$P$7,(IF(G1196="Oil",'Growth Factors'!$G$7,'Growth Factors'!$M$7)))</f>
        <v>-9.7846340250338504E-3</v>
      </c>
      <c r="K1196" s="23">
        <f>IF(G1196="Mix",'Growth Factors'!$N$12,(IF(G1196="Oil",'Growth Factors'!$E$12,'Growth Factors'!$K$12)))</f>
        <v>0.12354040091572198</v>
      </c>
      <c r="L1196" s="23">
        <f>IF(G1196="Mix",'Growth Factors'!$O$12,(IF(G1196="Oil",'Growth Factors'!$F$12,'Growth Factors'!$L$12)))</f>
        <v>0.23183776999580308</v>
      </c>
      <c r="M1196" s="23">
        <f>IF(G1196="Mix",'Growth Factors'!$P$12,(IF(G1196="Oil",'Growth Factors'!$G$12,'Growth Factors'!$M$12)))</f>
        <v>2.7241294693957304E-2</v>
      </c>
      <c r="N1196" s="24" t="str">
        <f>VLOOKUP(A1196,'Part 50 Counties'!$A$2:$B$34,2)</f>
        <v>Yes</v>
      </c>
      <c r="O1196" s="25">
        <f>(IF(N1196="No",0,(IF(D1196="CO2",0,(VLOOKUP(F1196,'Rule Reductions'!$C$2:$E$75,2,FALSE))))))</f>
        <v>0.75119553240227843</v>
      </c>
      <c r="P1196" s="25">
        <f>(IF(N1196="No",0,(IF(D1196="CO2",0,(VLOOKUP(F1196,'Rule Reductions'!$C$2:$E$75,3,FALSE))))))</f>
        <v>0.75119553240227843</v>
      </c>
      <c r="Q1196" s="22">
        <f t="shared" si="108"/>
        <v>46.356095867607898</v>
      </c>
      <c r="R1196" s="22">
        <f t="shared" si="109"/>
        <v>48.817088669885251</v>
      </c>
      <c r="S1196" s="22">
        <f t="shared" si="110"/>
        <v>42.129000179473209</v>
      </c>
      <c r="T1196" s="22">
        <f t="shared" si="111"/>
        <v>47.801352491858324</v>
      </c>
      <c r="U1196" s="22">
        <f t="shared" si="112"/>
        <v>52.408895495312954</v>
      </c>
      <c r="V1196" s="22">
        <f t="shared" si="113"/>
        <v>43.704279064498081</v>
      </c>
    </row>
    <row r="1197" spans="1:22" x14ac:dyDescent="0.25">
      <c r="A1197" s="1" t="s">
        <v>44</v>
      </c>
      <c r="B1197" s="1" t="s">
        <v>45</v>
      </c>
      <c r="C1197" s="1" t="s">
        <v>71</v>
      </c>
      <c r="D1197" s="1" t="s">
        <v>24</v>
      </c>
      <c r="E1197" s="6">
        <v>5.8399387009012003</v>
      </c>
      <c r="F1197" s="1" t="s">
        <v>17</v>
      </c>
      <c r="G1197" s="1" t="s">
        <v>101</v>
      </c>
      <c r="H1197" s="13">
        <f>IF(G1197="Mix",'Growth Factors'!$N$7,(IF(G1197="Oil",'Growth Factors'!$E$7,'Growth Factors'!$K$7)))</f>
        <v>8.9570562775409979E-2</v>
      </c>
      <c r="I1197" s="23">
        <f>IF(G1197="Mix",'Growth Factors'!$O$7,(IF(G1197="Oil",'Growth Factors'!$F$7,'Growth Factors'!$L$7)))</f>
        <v>0.14741463403243865</v>
      </c>
      <c r="J1197" s="23">
        <f>IF(G1197="Mix",'Growth Factors'!$P$7,(IF(G1197="Oil",'Growth Factors'!$G$7,'Growth Factors'!$M$7)))</f>
        <v>-9.7846340250338504E-3</v>
      </c>
      <c r="K1197" s="23">
        <f>IF(G1197="Mix",'Growth Factors'!$N$12,(IF(G1197="Oil",'Growth Factors'!$E$12,'Growth Factors'!$K$12)))</f>
        <v>0.12354040091572198</v>
      </c>
      <c r="L1197" s="23">
        <f>IF(G1197="Mix",'Growth Factors'!$O$12,(IF(G1197="Oil",'Growth Factors'!$F$12,'Growth Factors'!$L$12)))</f>
        <v>0.23183776999580308</v>
      </c>
      <c r="M1197" s="23">
        <f>IF(G1197="Mix",'Growth Factors'!$P$12,(IF(G1197="Oil",'Growth Factors'!$G$12,'Growth Factors'!$M$12)))</f>
        <v>2.7241294693957304E-2</v>
      </c>
      <c r="N1197" s="24" t="str">
        <f>VLOOKUP(A1197,'Part 50 Counties'!$A$2:$B$34,2)</f>
        <v>Yes</v>
      </c>
      <c r="O1197" s="25">
        <f>(IF(N1197="No",0,(IF(D1197="CO2",0,(VLOOKUP(F1197,'Rule Reductions'!$C$2:$E$75,2,FALSE))))))</f>
        <v>0</v>
      </c>
      <c r="P1197" s="25">
        <f>(IF(N1197="No",0,(IF(D1197="CO2",0,(VLOOKUP(F1197,'Rule Reductions'!$C$2:$E$75,3,FALSE))))))</f>
        <v>0</v>
      </c>
      <c r="Q1197" s="22">
        <f t="shared" si="108"/>
        <v>6.3630252969148176</v>
      </c>
      <c r="R1197" s="22">
        <f t="shared" si="109"/>
        <v>6.7008311272664258</v>
      </c>
      <c r="S1197" s="22">
        <f t="shared" si="110"/>
        <v>5.7827970379842508</v>
      </c>
      <c r="T1197" s="22">
        <f t="shared" si="111"/>
        <v>6.5614070693337752</v>
      </c>
      <c r="U1197" s="22">
        <f t="shared" si="112"/>
        <v>7.1938570662303221</v>
      </c>
      <c r="V1197" s="22">
        <f t="shared" si="113"/>
        <v>5.9990261920470962</v>
      </c>
    </row>
    <row r="1198" spans="1:22" x14ac:dyDescent="0.25">
      <c r="A1198" s="1" t="s">
        <v>49</v>
      </c>
      <c r="B1198" s="1" t="s">
        <v>45</v>
      </c>
      <c r="C1198" s="1" t="s">
        <v>71</v>
      </c>
      <c r="D1198" s="1" t="s">
        <v>23</v>
      </c>
      <c r="E1198" s="3">
        <v>0</v>
      </c>
      <c r="F1198" s="1" t="s">
        <v>17</v>
      </c>
      <c r="G1198" s="1" t="s">
        <v>101</v>
      </c>
      <c r="H1198" s="13">
        <f>IF(G1198="Mix",'Growth Factors'!$N$7,(IF(G1198="Oil",'Growth Factors'!$E$7,'Growth Factors'!$K$7)))</f>
        <v>8.9570562775409979E-2</v>
      </c>
      <c r="I1198" s="23">
        <f>IF(G1198="Mix",'Growth Factors'!$O$7,(IF(G1198="Oil",'Growth Factors'!$F$7,'Growth Factors'!$L$7)))</f>
        <v>0.14741463403243865</v>
      </c>
      <c r="J1198" s="23">
        <f>IF(G1198="Mix",'Growth Factors'!$P$7,(IF(G1198="Oil",'Growth Factors'!$G$7,'Growth Factors'!$M$7)))</f>
        <v>-9.7846340250338504E-3</v>
      </c>
      <c r="K1198" s="23">
        <f>IF(G1198="Mix",'Growth Factors'!$N$12,(IF(G1198="Oil",'Growth Factors'!$E$12,'Growth Factors'!$K$12)))</f>
        <v>0.12354040091572198</v>
      </c>
      <c r="L1198" s="23">
        <f>IF(G1198="Mix",'Growth Factors'!$O$12,(IF(G1198="Oil",'Growth Factors'!$F$12,'Growth Factors'!$L$12)))</f>
        <v>0.23183776999580308</v>
      </c>
      <c r="M1198" s="23">
        <f>IF(G1198="Mix",'Growth Factors'!$P$12,(IF(G1198="Oil",'Growth Factors'!$G$12,'Growth Factors'!$M$12)))</f>
        <v>2.7241294693957304E-2</v>
      </c>
      <c r="N1198" s="24" t="str">
        <f>VLOOKUP(A1198,'Part 50 Counties'!$A$2:$B$34,2)</f>
        <v>No</v>
      </c>
      <c r="O1198" s="25">
        <f>(IF(N1198="No",0,(IF(D1198="CO2",0,(VLOOKUP(F1198,'Rule Reductions'!$C$2:$E$75,2,FALSE))))))</f>
        <v>0</v>
      </c>
      <c r="P1198" s="25">
        <f>(IF(N1198="No",0,(IF(D1198="CO2",0,(VLOOKUP(F1198,'Rule Reductions'!$C$2:$E$75,3,FALSE))))))</f>
        <v>0</v>
      </c>
      <c r="Q1198" s="22">
        <f t="shared" si="108"/>
        <v>0</v>
      </c>
      <c r="R1198" s="22">
        <f t="shared" si="109"/>
        <v>0</v>
      </c>
      <c r="S1198" s="22">
        <f t="shared" si="110"/>
        <v>0</v>
      </c>
      <c r="T1198" s="22">
        <f t="shared" si="111"/>
        <v>0</v>
      </c>
      <c r="U1198" s="22">
        <f t="shared" si="112"/>
        <v>0</v>
      </c>
      <c r="V1198" s="22">
        <f t="shared" si="113"/>
        <v>0</v>
      </c>
    </row>
    <row r="1199" spans="1:22" x14ac:dyDescent="0.25">
      <c r="A1199" s="1" t="s">
        <v>49</v>
      </c>
      <c r="B1199" s="1" t="s">
        <v>45</v>
      </c>
      <c r="C1199" s="1" t="s">
        <v>71</v>
      </c>
      <c r="D1199" s="1" t="s">
        <v>24</v>
      </c>
      <c r="E1199" s="3">
        <v>0</v>
      </c>
      <c r="F1199" s="1" t="s">
        <v>17</v>
      </c>
      <c r="G1199" s="1" t="s">
        <v>101</v>
      </c>
      <c r="H1199" s="13">
        <f>IF(G1199="Mix",'Growth Factors'!$N$7,(IF(G1199="Oil",'Growth Factors'!$E$7,'Growth Factors'!$K$7)))</f>
        <v>8.9570562775409979E-2</v>
      </c>
      <c r="I1199" s="23">
        <f>IF(G1199="Mix",'Growth Factors'!$O$7,(IF(G1199="Oil",'Growth Factors'!$F$7,'Growth Factors'!$L$7)))</f>
        <v>0.14741463403243865</v>
      </c>
      <c r="J1199" s="23">
        <f>IF(G1199="Mix",'Growth Factors'!$P$7,(IF(G1199="Oil",'Growth Factors'!$G$7,'Growth Factors'!$M$7)))</f>
        <v>-9.7846340250338504E-3</v>
      </c>
      <c r="K1199" s="23">
        <f>IF(G1199="Mix",'Growth Factors'!$N$12,(IF(G1199="Oil",'Growth Factors'!$E$12,'Growth Factors'!$K$12)))</f>
        <v>0.12354040091572198</v>
      </c>
      <c r="L1199" s="23">
        <f>IF(G1199="Mix",'Growth Factors'!$O$12,(IF(G1199="Oil",'Growth Factors'!$F$12,'Growth Factors'!$L$12)))</f>
        <v>0.23183776999580308</v>
      </c>
      <c r="M1199" s="23">
        <f>IF(G1199="Mix",'Growth Factors'!$P$12,(IF(G1199="Oil",'Growth Factors'!$G$12,'Growth Factors'!$M$12)))</f>
        <v>2.7241294693957304E-2</v>
      </c>
      <c r="N1199" s="24" t="str">
        <f>VLOOKUP(A1199,'Part 50 Counties'!$A$2:$B$34,2)</f>
        <v>No</v>
      </c>
      <c r="O1199" s="25">
        <f>(IF(N1199="No",0,(IF(D1199="CO2",0,(VLOOKUP(F1199,'Rule Reductions'!$C$2:$E$75,2,FALSE))))))</f>
        <v>0</v>
      </c>
      <c r="P1199" s="25">
        <f>(IF(N1199="No",0,(IF(D1199="CO2",0,(VLOOKUP(F1199,'Rule Reductions'!$C$2:$E$75,3,FALSE))))))</f>
        <v>0</v>
      </c>
      <c r="Q1199" s="22">
        <f t="shared" si="108"/>
        <v>0</v>
      </c>
      <c r="R1199" s="22">
        <f t="shared" si="109"/>
        <v>0</v>
      </c>
      <c r="S1199" s="22">
        <f t="shared" si="110"/>
        <v>0</v>
      </c>
      <c r="T1199" s="22">
        <f t="shared" si="111"/>
        <v>0</v>
      </c>
      <c r="U1199" s="22">
        <f t="shared" si="112"/>
        <v>0</v>
      </c>
      <c r="V1199" s="22">
        <f t="shared" si="113"/>
        <v>0</v>
      </c>
    </row>
    <row r="1200" spans="1:22" x14ac:dyDescent="0.25">
      <c r="A1200" s="1" t="s">
        <v>39</v>
      </c>
      <c r="B1200" s="1" t="s">
        <v>45</v>
      </c>
      <c r="C1200" s="1" t="s">
        <v>72</v>
      </c>
      <c r="D1200" s="1" t="s">
        <v>23</v>
      </c>
      <c r="E1200" s="2">
        <v>2228.2217684432198</v>
      </c>
      <c r="F1200" s="1" t="s">
        <v>17</v>
      </c>
      <c r="G1200" s="1" t="s">
        <v>101</v>
      </c>
      <c r="H1200" s="13">
        <f>IF(G1200="Mix",'Growth Factors'!$N$7,(IF(G1200="Oil",'Growth Factors'!$E$7,'Growth Factors'!$K$7)))</f>
        <v>8.9570562775409979E-2</v>
      </c>
      <c r="I1200" s="23">
        <f>IF(G1200="Mix",'Growth Factors'!$O$7,(IF(G1200="Oil",'Growth Factors'!$F$7,'Growth Factors'!$L$7)))</f>
        <v>0.14741463403243865</v>
      </c>
      <c r="J1200" s="23">
        <f>IF(G1200="Mix",'Growth Factors'!$P$7,(IF(G1200="Oil",'Growth Factors'!$G$7,'Growth Factors'!$M$7)))</f>
        <v>-9.7846340250338504E-3</v>
      </c>
      <c r="K1200" s="23">
        <f>IF(G1200="Mix",'Growth Factors'!$N$12,(IF(G1200="Oil",'Growth Factors'!$E$12,'Growth Factors'!$K$12)))</f>
        <v>0.12354040091572198</v>
      </c>
      <c r="L1200" s="23">
        <f>IF(G1200="Mix",'Growth Factors'!$O$12,(IF(G1200="Oil",'Growth Factors'!$F$12,'Growth Factors'!$L$12)))</f>
        <v>0.23183776999580308</v>
      </c>
      <c r="M1200" s="23">
        <f>IF(G1200="Mix",'Growth Factors'!$P$12,(IF(G1200="Oil",'Growth Factors'!$G$12,'Growth Factors'!$M$12)))</f>
        <v>2.7241294693957304E-2</v>
      </c>
      <c r="N1200" s="24" t="str">
        <f>VLOOKUP(A1200,'Part 50 Counties'!$A$2:$B$34,2)</f>
        <v>Yes</v>
      </c>
      <c r="O1200" s="25">
        <f>(IF(N1200="No",0,(IF(D1200="CO2",0,(VLOOKUP(F1200,'Rule Reductions'!$C$2:$E$75,2,FALSE))))))</f>
        <v>0.75119553240227843</v>
      </c>
      <c r="P1200" s="25">
        <f>(IF(N1200="No",0,(IF(D1200="CO2",0,(VLOOKUP(F1200,'Rule Reductions'!$C$2:$E$75,3,FALSE))))))</f>
        <v>0.75119553240227843</v>
      </c>
      <c r="Q1200" s="22">
        <f t="shared" si="108"/>
        <v>604.04869219769671</v>
      </c>
      <c r="R1200" s="22">
        <f t="shared" si="109"/>
        <v>636.11695540884295</v>
      </c>
      <c r="S1200" s="22">
        <f t="shared" si="110"/>
        <v>548.96701255183825</v>
      </c>
      <c r="T1200" s="22">
        <f t="shared" si="111"/>
        <v>622.88128276489658</v>
      </c>
      <c r="U1200" s="22">
        <f t="shared" si="112"/>
        <v>682.92042698942589</v>
      </c>
      <c r="V1200" s="22">
        <f t="shared" si="113"/>
        <v>569.4938738531763</v>
      </c>
    </row>
    <row r="1201" spans="1:22" x14ac:dyDescent="0.25">
      <c r="A1201" s="1" t="s">
        <v>39</v>
      </c>
      <c r="B1201" s="1" t="s">
        <v>45</v>
      </c>
      <c r="C1201" s="1" t="s">
        <v>72</v>
      </c>
      <c r="D1201" s="1" t="s">
        <v>24</v>
      </c>
      <c r="E1201" s="2">
        <v>47.350133713332703</v>
      </c>
      <c r="F1201" s="1" t="s">
        <v>17</v>
      </c>
      <c r="G1201" s="1" t="s">
        <v>101</v>
      </c>
      <c r="H1201" s="13">
        <f>IF(G1201="Mix",'Growth Factors'!$N$7,(IF(G1201="Oil",'Growth Factors'!$E$7,'Growth Factors'!$K$7)))</f>
        <v>8.9570562775409979E-2</v>
      </c>
      <c r="I1201" s="23">
        <f>IF(G1201="Mix",'Growth Factors'!$O$7,(IF(G1201="Oil",'Growth Factors'!$F$7,'Growth Factors'!$L$7)))</f>
        <v>0.14741463403243865</v>
      </c>
      <c r="J1201" s="23">
        <f>IF(G1201="Mix",'Growth Factors'!$P$7,(IF(G1201="Oil",'Growth Factors'!$G$7,'Growth Factors'!$M$7)))</f>
        <v>-9.7846340250338504E-3</v>
      </c>
      <c r="K1201" s="23">
        <f>IF(G1201="Mix",'Growth Factors'!$N$12,(IF(G1201="Oil",'Growth Factors'!$E$12,'Growth Factors'!$K$12)))</f>
        <v>0.12354040091572198</v>
      </c>
      <c r="L1201" s="23">
        <f>IF(G1201="Mix",'Growth Factors'!$O$12,(IF(G1201="Oil",'Growth Factors'!$F$12,'Growth Factors'!$L$12)))</f>
        <v>0.23183776999580308</v>
      </c>
      <c r="M1201" s="23">
        <f>IF(G1201="Mix",'Growth Factors'!$P$12,(IF(G1201="Oil",'Growth Factors'!$G$12,'Growth Factors'!$M$12)))</f>
        <v>2.7241294693957304E-2</v>
      </c>
      <c r="N1201" s="24" t="str">
        <f>VLOOKUP(A1201,'Part 50 Counties'!$A$2:$B$34,2)</f>
        <v>Yes</v>
      </c>
      <c r="O1201" s="25">
        <f>(IF(N1201="No",0,(IF(D1201="CO2",0,(VLOOKUP(F1201,'Rule Reductions'!$C$2:$E$75,2,FALSE))))))</f>
        <v>0</v>
      </c>
      <c r="P1201" s="25">
        <f>(IF(N1201="No",0,(IF(D1201="CO2",0,(VLOOKUP(F1201,'Rule Reductions'!$C$2:$E$75,3,FALSE))))))</f>
        <v>0</v>
      </c>
      <c r="Q1201" s="22">
        <f t="shared" si="108"/>
        <v>51.591311837526824</v>
      </c>
      <c r="R1201" s="22">
        <f t="shared" si="109"/>
        <v>54.330236346070684</v>
      </c>
      <c r="S1201" s="22">
        <f t="shared" si="110"/>
        <v>46.886829983911326</v>
      </c>
      <c r="T1201" s="22">
        <f t="shared" si="111"/>
        <v>53.199788215690866</v>
      </c>
      <c r="U1201" s="22">
        <f t="shared" si="112"/>
        <v>58.327683122434856</v>
      </c>
      <c r="V1201" s="22">
        <f t="shared" si="113"/>
        <v>48.640012659615884</v>
      </c>
    </row>
    <row r="1202" spans="1:22" x14ac:dyDescent="0.25">
      <c r="A1202" s="1" t="s">
        <v>46</v>
      </c>
      <c r="B1202" s="1" t="s">
        <v>45</v>
      </c>
      <c r="C1202" s="1" t="s">
        <v>72</v>
      </c>
      <c r="D1202" s="1" t="s">
        <v>23</v>
      </c>
      <c r="E1202" s="2">
        <v>321.80223999999998</v>
      </c>
      <c r="F1202" s="1" t="s">
        <v>17</v>
      </c>
      <c r="G1202" s="1" t="s">
        <v>101</v>
      </c>
      <c r="H1202" s="13">
        <f>IF(G1202="Mix",'Growth Factors'!$N$7,(IF(G1202="Oil",'Growth Factors'!$E$7,'Growth Factors'!$K$7)))</f>
        <v>8.9570562775409979E-2</v>
      </c>
      <c r="I1202" s="23">
        <f>IF(G1202="Mix",'Growth Factors'!$O$7,(IF(G1202="Oil",'Growth Factors'!$F$7,'Growth Factors'!$L$7)))</f>
        <v>0.14741463403243865</v>
      </c>
      <c r="J1202" s="23">
        <f>IF(G1202="Mix",'Growth Factors'!$P$7,(IF(G1202="Oil",'Growth Factors'!$G$7,'Growth Factors'!$M$7)))</f>
        <v>-9.7846340250338504E-3</v>
      </c>
      <c r="K1202" s="23">
        <f>IF(G1202="Mix",'Growth Factors'!$N$12,(IF(G1202="Oil",'Growth Factors'!$E$12,'Growth Factors'!$K$12)))</f>
        <v>0.12354040091572198</v>
      </c>
      <c r="L1202" s="23">
        <f>IF(G1202="Mix",'Growth Factors'!$O$12,(IF(G1202="Oil",'Growth Factors'!$F$12,'Growth Factors'!$L$12)))</f>
        <v>0.23183776999580308</v>
      </c>
      <c r="M1202" s="23">
        <f>IF(G1202="Mix",'Growth Factors'!$P$12,(IF(G1202="Oil",'Growth Factors'!$G$12,'Growth Factors'!$M$12)))</f>
        <v>2.7241294693957304E-2</v>
      </c>
      <c r="N1202" s="24" t="str">
        <f>VLOOKUP(A1202,'Part 50 Counties'!$A$2:$B$34,2)</f>
        <v>No</v>
      </c>
      <c r="O1202" s="25">
        <f>(IF(N1202="No",0,(IF(D1202="CO2",0,(VLOOKUP(F1202,'Rule Reductions'!$C$2:$E$75,2,FALSE))))))</f>
        <v>0</v>
      </c>
      <c r="P1202" s="25">
        <f>(IF(N1202="No",0,(IF(D1202="CO2",0,(VLOOKUP(F1202,'Rule Reductions'!$C$2:$E$75,3,FALSE))))))</f>
        <v>0</v>
      </c>
      <c r="Q1202" s="22">
        <f t="shared" si="108"/>
        <v>350.62624773918753</v>
      </c>
      <c r="R1202" s="22">
        <f t="shared" si="109"/>
        <v>369.24059944041898</v>
      </c>
      <c r="S1202" s="22">
        <f t="shared" si="110"/>
        <v>318.65352285316391</v>
      </c>
      <c r="T1202" s="22">
        <f t="shared" si="111"/>
        <v>361.55781774517737</v>
      </c>
      <c r="U1202" s="22">
        <f t="shared" si="112"/>
        <v>396.40815370125426</v>
      </c>
      <c r="V1202" s="22">
        <f t="shared" si="113"/>
        <v>330.56854965301557</v>
      </c>
    </row>
    <row r="1203" spans="1:22" x14ac:dyDescent="0.25">
      <c r="A1203" s="1" t="s">
        <v>46</v>
      </c>
      <c r="B1203" s="1" t="s">
        <v>45</v>
      </c>
      <c r="C1203" s="1" t="s">
        <v>72</v>
      </c>
      <c r="D1203" s="1" t="s">
        <v>24</v>
      </c>
      <c r="E1203" s="2">
        <v>10.9901604946739</v>
      </c>
      <c r="F1203" s="1" t="s">
        <v>17</v>
      </c>
      <c r="G1203" s="1" t="s">
        <v>101</v>
      </c>
      <c r="H1203" s="13">
        <f>IF(G1203="Mix",'Growth Factors'!$N$7,(IF(G1203="Oil",'Growth Factors'!$E$7,'Growth Factors'!$K$7)))</f>
        <v>8.9570562775409979E-2</v>
      </c>
      <c r="I1203" s="23">
        <f>IF(G1203="Mix",'Growth Factors'!$O$7,(IF(G1203="Oil",'Growth Factors'!$F$7,'Growth Factors'!$L$7)))</f>
        <v>0.14741463403243865</v>
      </c>
      <c r="J1203" s="23">
        <f>IF(G1203="Mix",'Growth Factors'!$P$7,(IF(G1203="Oil",'Growth Factors'!$G$7,'Growth Factors'!$M$7)))</f>
        <v>-9.7846340250338504E-3</v>
      </c>
      <c r="K1203" s="23">
        <f>IF(G1203="Mix",'Growth Factors'!$N$12,(IF(G1203="Oil",'Growth Factors'!$E$12,'Growth Factors'!$K$12)))</f>
        <v>0.12354040091572198</v>
      </c>
      <c r="L1203" s="23">
        <f>IF(G1203="Mix",'Growth Factors'!$O$12,(IF(G1203="Oil",'Growth Factors'!$F$12,'Growth Factors'!$L$12)))</f>
        <v>0.23183776999580308</v>
      </c>
      <c r="M1203" s="23">
        <f>IF(G1203="Mix",'Growth Factors'!$P$12,(IF(G1203="Oil",'Growth Factors'!$G$12,'Growth Factors'!$M$12)))</f>
        <v>2.7241294693957304E-2</v>
      </c>
      <c r="N1203" s="24" t="str">
        <f>VLOOKUP(A1203,'Part 50 Counties'!$A$2:$B$34,2)</f>
        <v>No</v>
      </c>
      <c r="O1203" s="25">
        <f>(IF(N1203="No",0,(IF(D1203="CO2",0,(VLOOKUP(F1203,'Rule Reductions'!$C$2:$E$75,2,FALSE))))))</f>
        <v>0</v>
      </c>
      <c r="P1203" s="25">
        <f>(IF(N1203="No",0,(IF(D1203="CO2",0,(VLOOKUP(F1203,'Rule Reductions'!$C$2:$E$75,3,FALSE))))))</f>
        <v>0</v>
      </c>
      <c r="Q1203" s="22">
        <f t="shared" si="108"/>
        <v>11.974555355173919</v>
      </c>
      <c r="R1203" s="22">
        <f t="shared" si="109"/>
        <v>12.610270981954018</v>
      </c>
      <c r="S1203" s="22">
        <f t="shared" si="110"/>
        <v>10.88262579635713</v>
      </c>
      <c r="T1203" s="22">
        <f t="shared" si="111"/>
        <v>12.347889328314041</v>
      </c>
      <c r="U1203" s="22">
        <f t="shared" si="112"/>
        <v>13.53809479565507</v>
      </c>
      <c r="V1203" s="22">
        <f t="shared" si="113"/>
        <v>11.2895466954432</v>
      </c>
    </row>
    <row r="1204" spans="1:22" x14ac:dyDescent="0.25">
      <c r="A1204" s="1" t="s">
        <v>40</v>
      </c>
      <c r="B1204" s="1" t="s">
        <v>45</v>
      </c>
      <c r="C1204" s="1" t="s">
        <v>72</v>
      </c>
      <c r="D1204" s="1" t="s">
        <v>23</v>
      </c>
      <c r="E1204" s="2">
        <v>12348.103569320399</v>
      </c>
      <c r="F1204" s="1" t="s">
        <v>17</v>
      </c>
      <c r="G1204" s="1" t="s">
        <v>101</v>
      </c>
      <c r="H1204" s="13">
        <f>IF(G1204="Mix",'Growth Factors'!$N$7,(IF(G1204="Oil",'Growth Factors'!$E$7,'Growth Factors'!$K$7)))</f>
        <v>8.9570562775409979E-2</v>
      </c>
      <c r="I1204" s="23">
        <f>IF(G1204="Mix",'Growth Factors'!$O$7,(IF(G1204="Oil",'Growth Factors'!$F$7,'Growth Factors'!$L$7)))</f>
        <v>0.14741463403243865</v>
      </c>
      <c r="J1204" s="23">
        <f>IF(G1204="Mix",'Growth Factors'!$P$7,(IF(G1204="Oil",'Growth Factors'!$G$7,'Growth Factors'!$M$7)))</f>
        <v>-9.7846340250338504E-3</v>
      </c>
      <c r="K1204" s="23">
        <f>IF(G1204="Mix",'Growth Factors'!$N$12,(IF(G1204="Oil",'Growth Factors'!$E$12,'Growth Factors'!$K$12)))</f>
        <v>0.12354040091572198</v>
      </c>
      <c r="L1204" s="23">
        <f>IF(G1204="Mix",'Growth Factors'!$O$12,(IF(G1204="Oil",'Growth Factors'!$F$12,'Growth Factors'!$L$12)))</f>
        <v>0.23183776999580308</v>
      </c>
      <c r="M1204" s="23">
        <f>IF(G1204="Mix",'Growth Factors'!$P$12,(IF(G1204="Oil",'Growth Factors'!$G$12,'Growth Factors'!$M$12)))</f>
        <v>2.7241294693957304E-2</v>
      </c>
      <c r="N1204" s="24" t="str">
        <f>VLOOKUP(A1204,'Part 50 Counties'!$A$2:$B$34,2)</f>
        <v>Yes</v>
      </c>
      <c r="O1204" s="25">
        <f>(IF(N1204="No",0,(IF(D1204="CO2",0,(VLOOKUP(F1204,'Rule Reductions'!$C$2:$E$75,2,FALSE))))))</f>
        <v>0.75119553240227843</v>
      </c>
      <c r="P1204" s="25">
        <f>(IF(N1204="No",0,(IF(D1204="CO2",0,(VLOOKUP(F1204,'Rule Reductions'!$C$2:$E$75,3,FALSE))))))</f>
        <v>0.75119553240227843</v>
      </c>
      <c r="Q1204" s="22">
        <f t="shared" si="108"/>
        <v>3347.4476902633164</v>
      </c>
      <c r="R1204" s="22">
        <f t="shared" si="109"/>
        <v>3525.1599094990702</v>
      </c>
      <c r="S1204" s="22">
        <f t="shared" si="110"/>
        <v>3042.2023620505915</v>
      </c>
      <c r="T1204" s="22">
        <f t="shared" si="111"/>
        <v>3451.8119784575129</v>
      </c>
      <c r="U1204" s="22">
        <f t="shared" si="112"/>
        <v>3784.5300146949116</v>
      </c>
      <c r="V1204" s="22">
        <f t="shared" si="113"/>
        <v>3155.9557652762892</v>
      </c>
    </row>
    <row r="1205" spans="1:22" x14ac:dyDescent="0.25">
      <c r="A1205" s="1" t="s">
        <v>40</v>
      </c>
      <c r="B1205" s="1" t="s">
        <v>45</v>
      </c>
      <c r="C1205" s="1" t="s">
        <v>72</v>
      </c>
      <c r="D1205" s="1" t="s">
        <v>24</v>
      </c>
      <c r="E1205" s="2">
        <v>262.39953463963298</v>
      </c>
      <c r="F1205" s="1" t="s">
        <v>17</v>
      </c>
      <c r="G1205" s="1" t="s">
        <v>101</v>
      </c>
      <c r="H1205" s="13">
        <f>IF(G1205="Mix",'Growth Factors'!$N$7,(IF(G1205="Oil",'Growth Factors'!$E$7,'Growth Factors'!$K$7)))</f>
        <v>8.9570562775409979E-2</v>
      </c>
      <c r="I1205" s="23">
        <f>IF(G1205="Mix",'Growth Factors'!$O$7,(IF(G1205="Oil",'Growth Factors'!$F$7,'Growth Factors'!$L$7)))</f>
        <v>0.14741463403243865</v>
      </c>
      <c r="J1205" s="23">
        <f>IF(G1205="Mix",'Growth Factors'!$P$7,(IF(G1205="Oil",'Growth Factors'!$G$7,'Growth Factors'!$M$7)))</f>
        <v>-9.7846340250338504E-3</v>
      </c>
      <c r="K1205" s="23">
        <f>IF(G1205="Mix",'Growth Factors'!$N$12,(IF(G1205="Oil",'Growth Factors'!$E$12,'Growth Factors'!$K$12)))</f>
        <v>0.12354040091572198</v>
      </c>
      <c r="L1205" s="23">
        <f>IF(G1205="Mix",'Growth Factors'!$O$12,(IF(G1205="Oil",'Growth Factors'!$F$12,'Growth Factors'!$L$12)))</f>
        <v>0.23183776999580308</v>
      </c>
      <c r="M1205" s="23">
        <f>IF(G1205="Mix",'Growth Factors'!$P$12,(IF(G1205="Oil",'Growth Factors'!$G$12,'Growth Factors'!$M$12)))</f>
        <v>2.7241294693957304E-2</v>
      </c>
      <c r="N1205" s="24" t="str">
        <f>VLOOKUP(A1205,'Part 50 Counties'!$A$2:$B$34,2)</f>
        <v>Yes</v>
      </c>
      <c r="O1205" s="25">
        <f>(IF(N1205="No",0,(IF(D1205="CO2",0,(VLOOKUP(F1205,'Rule Reductions'!$C$2:$E$75,2,FALSE))))))</f>
        <v>0</v>
      </c>
      <c r="P1205" s="25">
        <f>(IF(N1205="No",0,(IF(D1205="CO2",0,(VLOOKUP(F1205,'Rule Reductions'!$C$2:$E$75,3,FALSE))))))</f>
        <v>0</v>
      </c>
      <c r="Q1205" s="22">
        <f t="shared" si="108"/>
        <v>285.90280862931058</v>
      </c>
      <c r="R1205" s="22">
        <f t="shared" si="109"/>
        <v>301.08106600881672</v>
      </c>
      <c r="S1205" s="22">
        <f t="shared" si="110"/>
        <v>259.83205122484497</v>
      </c>
      <c r="T1205" s="22">
        <f t="shared" si="111"/>
        <v>294.81647834911212</v>
      </c>
      <c r="U1205" s="22">
        <f t="shared" si="112"/>
        <v>323.23365759842198</v>
      </c>
      <c r="V1205" s="22">
        <f t="shared" si="113"/>
        <v>269.54763769030848</v>
      </c>
    </row>
    <row r="1206" spans="1:22" x14ac:dyDescent="0.25">
      <c r="A1206" s="1" t="s">
        <v>47</v>
      </c>
      <c r="B1206" s="1" t="s">
        <v>45</v>
      </c>
      <c r="C1206" s="1" t="s">
        <v>72</v>
      </c>
      <c r="D1206" s="1" t="s">
        <v>23</v>
      </c>
      <c r="E1206" s="6">
        <v>1.16736</v>
      </c>
      <c r="F1206" s="1" t="s">
        <v>17</v>
      </c>
      <c r="G1206" s="1" t="s">
        <v>101</v>
      </c>
      <c r="H1206" s="13">
        <f>IF(G1206="Mix",'Growth Factors'!$N$7,(IF(G1206="Oil",'Growth Factors'!$E$7,'Growth Factors'!$K$7)))</f>
        <v>8.9570562775409979E-2</v>
      </c>
      <c r="I1206" s="23">
        <f>IF(G1206="Mix",'Growth Factors'!$O$7,(IF(G1206="Oil",'Growth Factors'!$F$7,'Growth Factors'!$L$7)))</f>
        <v>0.14741463403243865</v>
      </c>
      <c r="J1206" s="23">
        <f>IF(G1206="Mix",'Growth Factors'!$P$7,(IF(G1206="Oil",'Growth Factors'!$G$7,'Growth Factors'!$M$7)))</f>
        <v>-9.7846340250338504E-3</v>
      </c>
      <c r="K1206" s="23">
        <f>IF(G1206="Mix",'Growth Factors'!$N$12,(IF(G1206="Oil",'Growth Factors'!$E$12,'Growth Factors'!$K$12)))</f>
        <v>0.12354040091572198</v>
      </c>
      <c r="L1206" s="23">
        <f>IF(G1206="Mix",'Growth Factors'!$O$12,(IF(G1206="Oil",'Growth Factors'!$F$12,'Growth Factors'!$L$12)))</f>
        <v>0.23183776999580308</v>
      </c>
      <c r="M1206" s="23">
        <f>IF(G1206="Mix",'Growth Factors'!$P$12,(IF(G1206="Oil",'Growth Factors'!$G$12,'Growth Factors'!$M$12)))</f>
        <v>2.7241294693957304E-2</v>
      </c>
      <c r="N1206" s="24" t="str">
        <f>VLOOKUP(A1206,'Part 50 Counties'!$A$2:$B$34,2)</f>
        <v>No</v>
      </c>
      <c r="O1206" s="25">
        <f>(IF(N1206="No",0,(IF(D1206="CO2",0,(VLOOKUP(F1206,'Rule Reductions'!$C$2:$E$75,2,FALSE))))))</f>
        <v>0</v>
      </c>
      <c r="P1206" s="25">
        <f>(IF(N1206="No",0,(IF(D1206="CO2",0,(VLOOKUP(F1206,'Rule Reductions'!$C$2:$E$75,3,FALSE))))))</f>
        <v>0</v>
      </c>
      <c r="Q1206" s="22">
        <f t="shared" si="108"/>
        <v>1.2719210921615025</v>
      </c>
      <c r="R1206" s="22">
        <f t="shared" si="109"/>
        <v>1.3394459471841076</v>
      </c>
      <c r="S1206" s="22">
        <f t="shared" si="110"/>
        <v>1.1559378096245365</v>
      </c>
      <c r="T1206" s="22">
        <f t="shared" si="111"/>
        <v>1.3115761224129772</v>
      </c>
      <c r="U1206" s="22">
        <f t="shared" si="112"/>
        <v>1.4379981391823007</v>
      </c>
      <c r="V1206" s="22">
        <f t="shared" si="113"/>
        <v>1.199160397773938</v>
      </c>
    </row>
    <row r="1207" spans="1:22" x14ac:dyDescent="0.25">
      <c r="A1207" s="1" t="s">
        <v>47</v>
      </c>
      <c r="B1207" s="1" t="s">
        <v>45</v>
      </c>
      <c r="C1207" s="1" t="s">
        <v>72</v>
      </c>
      <c r="D1207" s="1" t="s">
        <v>24</v>
      </c>
      <c r="E1207" s="7">
        <v>3.9867571322879998E-2</v>
      </c>
      <c r="F1207" s="1" t="s">
        <v>17</v>
      </c>
      <c r="G1207" s="1" t="s">
        <v>101</v>
      </c>
      <c r="H1207" s="13">
        <f>IF(G1207="Mix",'Growth Factors'!$N$7,(IF(G1207="Oil",'Growth Factors'!$E$7,'Growth Factors'!$K$7)))</f>
        <v>8.9570562775409979E-2</v>
      </c>
      <c r="I1207" s="23">
        <f>IF(G1207="Mix",'Growth Factors'!$O$7,(IF(G1207="Oil",'Growth Factors'!$F$7,'Growth Factors'!$L$7)))</f>
        <v>0.14741463403243865</v>
      </c>
      <c r="J1207" s="23">
        <f>IF(G1207="Mix",'Growth Factors'!$P$7,(IF(G1207="Oil",'Growth Factors'!$G$7,'Growth Factors'!$M$7)))</f>
        <v>-9.7846340250338504E-3</v>
      </c>
      <c r="K1207" s="23">
        <f>IF(G1207="Mix",'Growth Factors'!$N$12,(IF(G1207="Oil",'Growth Factors'!$E$12,'Growth Factors'!$K$12)))</f>
        <v>0.12354040091572198</v>
      </c>
      <c r="L1207" s="23">
        <f>IF(G1207="Mix",'Growth Factors'!$O$12,(IF(G1207="Oil",'Growth Factors'!$F$12,'Growth Factors'!$L$12)))</f>
        <v>0.23183776999580308</v>
      </c>
      <c r="M1207" s="23">
        <f>IF(G1207="Mix",'Growth Factors'!$P$12,(IF(G1207="Oil",'Growth Factors'!$G$12,'Growth Factors'!$M$12)))</f>
        <v>2.7241294693957304E-2</v>
      </c>
      <c r="N1207" s="24" t="str">
        <f>VLOOKUP(A1207,'Part 50 Counties'!$A$2:$B$34,2)</f>
        <v>No</v>
      </c>
      <c r="O1207" s="25">
        <f>(IF(N1207="No",0,(IF(D1207="CO2",0,(VLOOKUP(F1207,'Rule Reductions'!$C$2:$E$75,2,FALSE))))))</f>
        <v>0</v>
      </c>
      <c r="P1207" s="25">
        <f>(IF(N1207="No",0,(IF(D1207="CO2",0,(VLOOKUP(F1207,'Rule Reductions'!$C$2:$E$75,3,FALSE))))))</f>
        <v>0</v>
      </c>
      <c r="Q1207" s="22">
        <f t="shared" si="108"/>
        <v>4.3438532122759159E-2</v>
      </c>
      <c r="R1207" s="22">
        <f t="shared" si="109"/>
        <v>4.5744634759204504E-2</v>
      </c>
      <c r="S1207" s="22">
        <f t="shared" si="110"/>
        <v>3.9477481728018682E-2</v>
      </c>
      <c r="T1207" s="22">
        <f t="shared" si="111"/>
        <v>4.479282706764473E-2</v>
      </c>
      <c r="U1207" s="22">
        <f t="shared" si="112"/>
        <v>4.9110380153525132E-2</v>
      </c>
      <c r="V1207" s="22">
        <f t="shared" si="113"/>
        <v>4.0953615582018932E-2</v>
      </c>
    </row>
    <row r="1208" spans="1:22" x14ac:dyDescent="0.25">
      <c r="A1208" s="1" t="s">
        <v>41</v>
      </c>
      <c r="B1208" s="1" t="s">
        <v>45</v>
      </c>
      <c r="C1208" s="1" t="s">
        <v>72</v>
      </c>
      <c r="D1208" s="1" t="s">
        <v>23</v>
      </c>
      <c r="E1208" s="2">
        <v>5695.9893147415396</v>
      </c>
      <c r="F1208" s="1" t="s">
        <v>17</v>
      </c>
      <c r="G1208" s="1" t="s">
        <v>101</v>
      </c>
      <c r="H1208" s="13">
        <f>IF(G1208="Mix",'Growth Factors'!$N$7,(IF(G1208="Oil",'Growth Factors'!$E$7,'Growth Factors'!$K$7)))</f>
        <v>8.9570562775409979E-2</v>
      </c>
      <c r="I1208" s="23">
        <f>IF(G1208="Mix",'Growth Factors'!$O$7,(IF(G1208="Oil",'Growth Factors'!$F$7,'Growth Factors'!$L$7)))</f>
        <v>0.14741463403243865</v>
      </c>
      <c r="J1208" s="23">
        <f>IF(G1208="Mix",'Growth Factors'!$P$7,(IF(G1208="Oil",'Growth Factors'!$G$7,'Growth Factors'!$M$7)))</f>
        <v>-9.7846340250338504E-3</v>
      </c>
      <c r="K1208" s="23">
        <f>IF(G1208="Mix",'Growth Factors'!$N$12,(IF(G1208="Oil",'Growth Factors'!$E$12,'Growth Factors'!$K$12)))</f>
        <v>0.12354040091572198</v>
      </c>
      <c r="L1208" s="23">
        <f>IF(G1208="Mix",'Growth Factors'!$O$12,(IF(G1208="Oil",'Growth Factors'!$F$12,'Growth Factors'!$L$12)))</f>
        <v>0.23183776999580308</v>
      </c>
      <c r="M1208" s="23">
        <f>IF(G1208="Mix",'Growth Factors'!$P$12,(IF(G1208="Oil",'Growth Factors'!$G$12,'Growth Factors'!$M$12)))</f>
        <v>2.7241294693957304E-2</v>
      </c>
      <c r="N1208" s="24" t="str">
        <f>VLOOKUP(A1208,'Part 50 Counties'!$A$2:$B$34,2)</f>
        <v>Yes</v>
      </c>
      <c r="O1208" s="25">
        <f>(IF(N1208="No",0,(IF(D1208="CO2",0,(VLOOKUP(F1208,'Rule Reductions'!$C$2:$E$75,2,FALSE))))))</f>
        <v>0.75119553240227843</v>
      </c>
      <c r="P1208" s="25">
        <f>(IF(N1208="No",0,(IF(D1208="CO2",0,(VLOOKUP(F1208,'Rule Reductions'!$C$2:$E$75,3,FALSE))))))</f>
        <v>0.75119553240227843</v>
      </c>
      <c r="Q1208" s="22">
        <f t="shared" si="108"/>
        <v>1544.1258787923728</v>
      </c>
      <c r="R1208" s="22">
        <f t="shared" si="109"/>
        <v>1626.1017786690832</v>
      </c>
      <c r="S1208" s="22">
        <f t="shared" si="110"/>
        <v>1403.3209269944066</v>
      </c>
      <c r="T1208" s="22">
        <f t="shared" si="111"/>
        <v>1592.2675118016484</v>
      </c>
      <c r="U1208" s="22">
        <f t="shared" si="112"/>
        <v>1745.7451991720918</v>
      </c>
      <c r="V1208" s="22">
        <f t="shared" si="113"/>
        <v>1455.7936136423302</v>
      </c>
    </row>
    <row r="1209" spans="1:22" x14ac:dyDescent="0.25">
      <c r="A1209" s="1" t="s">
        <v>41</v>
      </c>
      <c r="B1209" s="1" t="s">
        <v>45</v>
      </c>
      <c r="C1209" s="1" t="s">
        <v>72</v>
      </c>
      <c r="D1209" s="1" t="s">
        <v>24</v>
      </c>
      <c r="E1209" s="2">
        <v>121.04084948023799</v>
      </c>
      <c r="F1209" s="1" t="s">
        <v>17</v>
      </c>
      <c r="G1209" s="1" t="s">
        <v>101</v>
      </c>
      <c r="H1209" s="13">
        <f>IF(G1209="Mix",'Growth Factors'!$N$7,(IF(G1209="Oil",'Growth Factors'!$E$7,'Growth Factors'!$K$7)))</f>
        <v>8.9570562775409979E-2</v>
      </c>
      <c r="I1209" s="23">
        <f>IF(G1209="Mix",'Growth Factors'!$O$7,(IF(G1209="Oil",'Growth Factors'!$F$7,'Growth Factors'!$L$7)))</f>
        <v>0.14741463403243865</v>
      </c>
      <c r="J1209" s="23">
        <f>IF(G1209="Mix",'Growth Factors'!$P$7,(IF(G1209="Oil",'Growth Factors'!$G$7,'Growth Factors'!$M$7)))</f>
        <v>-9.7846340250338504E-3</v>
      </c>
      <c r="K1209" s="23">
        <f>IF(G1209="Mix",'Growth Factors'!$N$12,(IF(G1209="Oil",'Growth Factors'!$E$12,'Growth Factors'!$K$12)))</f>
        <v>0.12354040091572198</v>
      </c>
      <c r="L1209" s="23">
        <f>IF(G1209="Mix",'Growth Factors'!$O$12,(IF(G1209="Oil",'Growth Factors'!$F$12,'Growth Factors'!$L$12)))</f>
        <v>0.23183776999580308</v>
      </c>
      <c r="M1209" s="23">
        <f>IF(G1209="Mix",'Growth Factors'!$P$12,(IF(G1209="Oil",'Growth Factors'!$G$12,'Growth Factors'!$M$12)))</f>
        <v>2.7241294693957304E-2</v>
      </c>
      <c r="N1209" s="24" t="str">
        <f>VLOOKUP(A1209,'Part 50 Counties'!$A$2:$B$34,2)</f>
        <v>Yes</v>
      </c>
      <c r="O1209" s="25">
        <f>(IF(N1209="No",0,(IF(D1209="CO2",0,(VLOOKUP(F1209,'Rule Reductions'!$C$2:$E$75,2,FALSE))))))</f>
        <v>0</v>
      </c>
      <c r="P1209" s="25">
        <f>(IF(N1209="No",0,(IF(D1209="CO2",0,(VLOOKUP(F1209,'Rule Reductions'!$C$2:$E$75,3,FALSE))))))</f>
        <v>0</v>
      </c>
      <c r="Q1209" s="22">
        <f t="shared" si="108"/>
        <v>131.8825464869966</v>
      </c>
      <c r="R1209" s="22">
        <f t="shared" si="109"/>
        <v>138.88404200934278</v>
      </c>
      <c r="S1209" s="22">
        <f t="shared" si="110"/>
        <v>119.85650906599466</v>
      </c>
      <c r="T1209" s="22">
        <f t="shared" si="111"/>
        <v>135.99428455220615</v>
      </c>
      <c r="U1209" s="22">
        <f t="shared" si="112"/>
        <v>149.10269010213403</v>
      </c>
      <c r="V1209" s="22">
        <f t="shared" si="113"/>
        <v>124.33815893093609</v>
      </c>
    </row>
    <row r="1210" spans="1:22" x14ac:dyDescent="0.25">
      <c r="A1210" s="1" t="s">
        <v>48</v>
      </c>
      <c r="B1210" s="1" t="s">
        <v>45</v>
      </c>
      <c r="C1210" s="1" t="s">
        <v>72</v>
      </c>
      <c r="D1210" s="1" t="s">
        <v>23</v>
      </c>
      <c r="E1210" s="6">
        <v>3.1129600000000002</v>
      </c>
      <c r="F1210" s="1" t="s">
        <v>17</v>
      </c>
      <c r="G1210" s="1" t="s">
        <v>101</v>
      </c>
      <c r="H1210" s="13">
        <f>IF(G1210="Mix",'Growth Factors'!$N$7,(IF(G1210="Oil",'Growth Factors'!$E$7,'Growth Factors'!$K$7)))</f>
        <v>8.9570562775409979E-2</v>
      </c>
      <c r="I1210" s="23">
        <f>IF(G1210="Mix",'Growth Factors'!$O$7,(IF(G1210="Oil",'Growth Factors'!$F$7,'Growth Factors'!$L$7)))</f>
        <v>0.14741463403243865</v>
      </c>
      <c r="J1210" s="23">
        <f>IF(G1210="Mix",'Growth Factors'!$P$7,(IF(G1210="Oil",'Growth Factors'!$G$7,'Growth Factors'!$M$7)))</f>
        <v>-9.7846340250338504E-3</v>
      </c>
      <c r="K1210" s="23">
        <f>IF(G1210="Mix",'Growth Factors'!$N$12,(IF(G1210="Oil",'Growth Factors'!$E$12,'Growth Factors'!$K$12)))</f>
        <v>0.12354040091572198</v>
      </c>
      <c r="L1210" s="23">
        <f>IF(G1210="Mix",'Growth Factors'!$O$12,(IF(G1210="Oil",'Growth Factors'!$F$12,'Growth Factors'!$L$12)))</f>
        <v>0.23183776999580308</v>
      </c>
      <c r="M1210" s="23">
        <f>IF(G1210="Mix",'Growth Factors'!$P$12,(IF(G1210="Oil",'Growth Factors'!$G$12,'Growth Factors'!$M$12)))</f>
        <v>2.7241294693957304E-2</v>
      </c>
      <c r="N1210" s="24" t="str">
        <f>VLOOKUP(A1210,'Part 50 Counties'!$A$2:$B$34,2)</f>
        <v>No</v>
      </c>
      <c r="O1210" s="25">
        <f>(IF(N1210="No",0,(IF(D1210="CO2",0,(VLOOKUP(F1210,'Rule Reductions'!$C$2:$E$75,2,FALSE))))))</f>
        <v>0</v>
      </c>
      <c r="P1210" s="25">
        <f>(IF(N1210="No",0,(IF(D1210="CO2",0,(VLOOKUP(F1210,'Rule Reductions'!$C$2:$E$75,3,FALSE))))))</f>
        <v>0</v>
      </c>
      <c r="Q1210" s="22">
        <f t="shared" si="108"/>
        <v>3.3917895790973405</v>
      </c>
      <c r="R1210" s="22">
        <f t="shared" si="109"/>
        <v>3.5718558591576204</v>
      </c>
      <c r="S1210" s="22">
        <f t="shared" si="110"/>
        <v>3.0825008256654307</v>
      </c>
      <c r="T1210" s="22">
        <f t="shared" si="111"/>
        <v>3.4975363264346058</v>
      </c>
      <c r="U1210" s="22">
        <f t="shared" si="112"/>
        <v>3.8346617044861357</v>
      </c>
      <c r="V1210" s="22">
        <f t="shared" si="113"/>
        <v>3.1977610607305014</v>
      </c>
    </row>
    <row r="1211" spans="1:22" x14ac:dyDescent="0.25">
      <c r="A1211" s="1" t="s">
        <v>48</v>
      </c>
      <c r="B1211" s="1" t="s">
        <v>45</v>
      </c>
      <c r="C1211" s="1" t="s">
        <v>72</v>
      </c>
      <c r="D1211" s="1" t="s">
        <v>24</v>
      </c>
      <c r="E1211" s="4">
        <v>0.10631352352768</v>
      </c>
      <c r="F1211" s="1" t="s">
        <v>17</v>
      </c>
      <c r="G1211" s="1" t="s">
        <v>101</v>
      </c>
      <c r="H1211" s="13">
        <f>IF(G1211="Mix",'Growth Factors'!$N$7,(IF(G1211="Oil",'Growth Factors'!$E$7,'Growth Factors'!$K$7)))</f>
        <v>8.9570562775409979E-2</v>
      </c>
      <c r="I1211" s="23">
        <f>IF(G1211="Mix",'Growth Factors'!$O$7,(IF(G1211="Oil",'Growth Factors'!$F$7,'Growth Factors'!$L$7)))</f>
        <v>0.14741463403243865</v>
      </c>
      <c r="J1211" s="23">
        <f>IF(G1211="Mix",'Growth Factors'!$P$7,(IF(G1211="Oil",'Growth Factors'!$G$7,'Growth Factors'!$M$7)))</f>
        <v>-9.7846340250338504E-3</v>
      </c>
      <c r="K1211" s="23">
        <f>IF(G1211="Mix",'Growth Factors'!$N$12,(IF(G1211="Oil",'Growth Factors'!$E$12,'Growth Factors'!$K$12)))</f>
        <v>0.12354040091572198</v>
      </c>
      <c r="L1211" s="23">
        <f>IF(G1211="Mix",'Growth Factors'!$O$12,(IF(G1211="Oil",'Growth Factors'!$F$12,'Growth Factors'!$L$12)))</f>
        <v>0.23183776999580308</v>
      </c>
      <c r="M1211" s="23">
        <f>IF(G1211="Mix",'Growth Factors'!$P$12,(IF(G1211="Oil",'Growth Factors'!$G$12,'Growth Factors'!$M$12)))</f>
        <v>2.7241294693957304E-2</v>
      </c>
      <c r="N1211" s="24" t="str">
        <f>VLOOKUP(A1211,'Part 50 Counties'!$A$2:$B$34,2)</f>
        <v>No</v>
      </c>
      <c r="O1211" s="25">
        <f>(IF(N1211="No",0,(IF(D1211="CO2",0,(VLOOKUP(F1211,'Rule Reductions'!$C$2:$E$75,2,FALSE))))))</f>
        <v>0</v>
      </c>
      <c r="P1211" s="25">
        <f>(IF(N1211="No",0,(IF(D1211="CO2",0,(VLOOKUP(F1211,'Rule Reductions'!$C$2:$E$75,3,FALSE))))))</f>
        <v>0</v>
      </c>
      <c r="Q1211" s="22">
        <f t="shared" si="108"/>
        <v>0.11583608566069109</v>
      </c>
      <c r="R1211" s="22">
        <f t="shared" si="109"/>
        <v>0.12198569269121201</v>
      </c>
      <c r="S1211" s="22">
        <f t="shared" si="110"/>
        <v>0.10527328460804983</v>
      </c>
      <c r="T1211" s="22">
        <f t="shared" si="111"/>
        <v>0.11944753884705263</v>
      </c>
      <c r="U1211" s="22">
        <f t="shared" si="112"/>
        <v>0.1309610137427337</v>
      </c>
      <c r="V1211" s="22">
        <f t="shared" si="113"/>
        <v>0.1092096415520505</v>
      </c>
    </row>
    <row r="1212" spans="1:22" x14ac:dyDescent="0.25">
      <c r="A1212" s="1" t="s">
        <v>42</v>
      </c>
      <c r="B1212" s="1" t="s">
        <v>45</v>
      </c>
      <c r="C1212" s="1" t="s">
        <v>72</v>
      </c>
      <c r="D1212" s="1" t="s">
        <v>23</v>
      </c>
      <c r="E1212" s="2">
        <v>14277.3264316962</v>
      </c>
      <c r="F1212" s="1" t="s">
        <v>17</v>
      </c>
      <c r="G1212" s="1" t="s">
        <v>101</v>
      </c>
      <c r="H1212" s="13">
        <f>IF(G1212="Mix",'Growth Factors'!$N$7,(IF(G1212="Oil",'Growth Factors'!$E$7,'Growth Factors'!$K$7)))</f>
        <v>8.9570562775409979E-2</v>
      </c>
      <c r="I1212" s="23">
        <f>IF(G1212="Mix",'Growth Factors'!$O$7,(IF(G1212="Oil",'Growth Factors'!$F$7,'Growth Factors'!$L$7)))</f>
        <v>0.14741463403243865</v>
      </c>
      <c r="J1212" s="23">
        <f>IF(G1212="Mix",'Growth Factors'!$P$7,(IF(G1212="Oil",'Growth Factors'!$G$7,'Growth Factors'!$M$7)))</f>
        <v>-9.7846340250338504E-3</v>
      </c>
      <c r="K1212" s="23">
        <f>IF(G1212="Mix",'Growth Factors'!$N$12,(IF(G1212="Oil",'Growth Factors'!$E$12,'Growth Factors'!$K$12)))</f>
        <v>0.12354040091572198</v>
      </c>
      <c r="L1212" s="23">
        <f>IF(G1212="Mix",'Growth Factors'!$O$12,(IF(G1212="Oil",'Growth Factors'!$F$12,'Growth Factors'!$L$12)))</f>
        <v>0.23183776999580308</v>
      </c>
      <c r="M1212" s="23">
        <f>IF(G1212="Mix",'Growth Factors'!$P$12,(IF(G1212="Oil",'Growth Factors'!$G$12,'Growth Factors'!$M$12)))</f>
        <v>2.7241294693957304E-2</v>
      </c>
      <c r="N1212" s="24" t="str">
        <f>VLOOKUP(A1212,'Part 50 Counties'!$A$2:$B$34,2)</f>
        <v>Yes</v>
      </c>
      <c r="O1212" s="25">
        <f>(IF(N1212="No",0,(IF(D1212="CO2",0,(VLOOKUP(F1212,'Rule Reductions'!$C$2:$E$75,2,FALSE))))))</f>
        <v>0.75119553240227843</v>
      </c>
      <c r="P1212" s="25">
        <f>(IF(N1212="No",0,(IF(D1212="CO2",0,(VLOOKUP(F1212,'Rule Reductions'!$C$2:$E$75,3,FALSE))))))</f>
        <v>0.75119553240227843</v>
      </c>
      <c r="Q1212" s="22">
        <f t="shared" si="108"/>
        <v>3870.4407619045578</v>
      </c>
      <c r="R1212" s="22">
        <f t="shared" si="109"/>
        <v>4075.918092952702</v>
      </c>
      <c r="S1212" s="22">
        <f t="shared" si="110"/>
        <v>3517.5050120400006</v>
      </c>
      <c r="T1212" s="22">
        <f t="shared" si="111"/>
        <v>3991.1105475113341</v>
      </c>
      <c r="U1212" s="22">
        <f t="shared" si="112"/>
        <v>4375.811241541528</v>
      </c>
      <c r="V1212" s="22">
        <f t="shared" si="113"/>
        <v>3649.0308339163898</v>
      </c>
    </row>
    <row r="1213" spans="1:22" x14ac:dyDescent="0.25">
      <c r="A1213" s="1" t="s">
        <v>42</v>
      </c>
      <c r="B1213" s="1" t="s">
        <v>45</v>
      </c>
      <c r="C1213" s="1" t="s">
        <v>72</v>
      </c>
      <c r="D1213" s="1" t="s">
        <v>24</v>
      </c>
      <c r="E1213" s="2">
        <v>487.59793878125703</v>
      </c>
      <c r="F1213" s="1" t="s">
        <v>17</v>
      </c>
      <c r="G1213" s="1" t="s">
        <v>101</v>
      </c>
      <c r="H1213" s="13">
        <f>IF(G1213="Mix",'Growth Factors'!$N$7,(IF(G1213="Oil",'Growth Factors'!$E$7,'Growth Factors'!$K$7)))</f>
        <v>8.9570562775409979E-2</v>
      </c>
      <c r="I1213" s="23">
        <f>IF(G1213="Mix",'Growth Factors'!$O$7,(IF(G1213="Oil",'Growth Factors'!$F$7,'Growth Factors'!$L$7)))</f>
        <v>0.14741463403243865</v>
      </c>
      <c r="J1213" s="23">
        <f>IF(G1213="Mix",'Growth Factors'!$P$7,(IF(G1213="Oil",'Growth Factors'!$G$7,'Growth Factors'!$M$7)))</f>
        <v>-9.7846340250338504E-3</v>
      </c>
      <c r="K1213" s="23">
        <f>IF(G1213="Mix",'Growth Factors'!$N$12,(IF(G1213="Oil",'Growth Factors'!$E$12,'Growth Factors'!$K$12)))</f>
        <v>0.12354040091572198</v>
      </c>
      <c r="L1213" s="23">
        <f>IF(G1213="Mix",'Growth Factors'!$O$12,(IF(G1213="Oil",'Growth Factors'!$F$12,'Growth Factors'!$L$12)))</f>
        <v>0.23183776999580308</v>
      </c>
      <c r="M1213" s="23">
        <f>IF(G1213="Mix",'Growth Factors'!$P$12,(IF(G1213="Oil",'Growth Factors'!$G$12,'Growth Factors'!$M$12)))</f>
        <v>2.7241294693957304E-2</v>
      </c>
      <c r="N1213" s="24" t="str">
        <f>VLOOKUP(A1213,'Part 50 Counties'!$A$2:$B$34,2)</f>
        <v>Yes</v>
      </c>
      <c r="O1213" s="25">
        <f>(IF(N1213="No",0,(IF(D1213="CO2",0,(VLOOKUP(F1213,'Rule Reductions'!$C$2:$E$75,2,FALSE))))))</f>
        <v>0</v>
      </c>
      <c r="P1213" s="25">
        <f>(IF(N1213="No",0,(IF(D1213="CO2",0,(VLOOKUP(F1213,'Rule Reductions'!$C$2:$E$75,3,FALSE))))))</f>
        <v>0</v>
      </c>
      <c r="Q1213" s="22">
        <f t="shared" si="108"/>
        <v>531.27236056602408</v>
      </c>
      <c r="R1213" s="22">
        <f t="shared" si="109"/>
        <v>559.47701048166743</v>
      </c>
      <c r="S1213" s="22">
        <f t="shared" si="110"/>
        <v>482.82697139892156</v>
      </c>
      <c r="T1213" s="22">
        <f t="shared" si="111"/>
        <v>547.83598362397311</v>
      </c>
      <c r="U1213" s="22">
        <f t="shared" si="112"/>
        <v>600.64155756285379</v>
      </c>
      <c r="V1213" s="22">
        <f t="shared" si="113"/>
        <v>500.88073792376338</v>
      </c>
    </row>
    <row r="1214" spans="1:22" x14ac:dyDescent="0.25">
      <c r="A1214" s="1" t="s">
        <v>43</v>
      </c>
      <c r="B1214" s="1" t="s">
        <v>45</v>
      </c>
      <c r="C1214" s="1" t="s">
        <v>72</v>
      </c>
      <c r="D1214" s="1" t="s">
        <v>23</v>
      </c>
      <c r="E1214" s="2">
        <v>78.99136</v>
      </c>
      <c r="F1214" s="1" t="s">
        <v>17</v>
      </c>
      <c r="G1214" s="1" t="s">
        <v>101</v>
      </c>
      <c r="H1214" s="13">
        <f>IF(G1214="Mix",'Growth Factors'!$N$7,(IF(G1214="Oil",'Growth Factors'!$E$7,'Growth Factors'!$K$7)))</f>
        <v>8.9570562775409979E-2</v>
      </c>
      <c r="I1214" s="23">
        <f>IF(G1214="Mix",'Growth Factors'!$O$7,(IF(G1214="Oil",'Growth Factors'!$F$7,'Growth Factors'!$L$7)))</f>
        <v>0.14741463403243865</v>
      </c>
      <c r="J1214" s="23">
        <f>IF(G1214="Mix",'Growth Factors'!$P$7,(IF(G1214="Oil",'Growth Factors'!$G$7,'Growth Factors'!$M$7)))</f>
        <v>-9.7846340250338504E-3</v>
      </c>
      <c r="K1214" s="23">
        <f>IF(G1214="Mix",'Growth Factors'!$N$12,(IF(G1214="Oil",'Growth Factors'!$E$12,'Growth Factors'!$K$12)))</f>
        <v>0.12354040091572198</v>
      </c>
      <c r="L1214" s="23">
        <f>IF(G1214="Mix",'Growth Factors'!$O$12,(IF(G1214="Oil",'Growth Factors'!$F$12,'Growth Factors'!$L$12)))</f>
        <v>0.23183776999580308</v>
      </c>
      <c r="M1214" s="23">
        <f>IF(G1214="Mix",'Growth Factors'!$P$12,(IF(G1214="Oil",'Growth Factors'!$G$12,'Growth Factors'!$M$12)))</f>
        <v>2.7241294693957304E-2</v>
      </c>
      <c r="N1214" s="24" t="str">
        <f>VLOOKUP(A1214,'Part 50 Counties'!$A$2:$B$34,2)</f>
        <v>No</v>
      </c>
      <c r="O1214" s="25">
        <f>(IF(N1214="No",0,(IF(D1214="CO2",0,(VLOOKUP(F1214,'Rule Reductions'!$C$2:$E$75,2,FALSE))))))</f>
        <v>0</v>
      </c>
      <c r="P1214" s="25">
        <f>(IF(N1214="No",0,(IF(D1214="CO2",0,(VLOOKUP(F1214,'Rule Reductions'!$C$2:$E$75,3,FALSE))))))</f>
        <v>0</v>
      </c>
      <c r="Q1214" s="22">
        <f t="shared" si="108"/>
        <v>86.066660569595015</v>
      </c>
      <c r="R1214" s="22">
        <f t="shared" si="109"/>
        <v>90.635842426124611</v>
      </c>
      <c r="S1214" s="22">
        <f t="shared" si="110"/>
        <v>78.218458451260304</v>
      </c>
      <c r="T1214" s="22">
        <f t="shared" si="111"/>
        <v>88.749984283278124</v>
      </c>
      <c r="U1214" s="22">
        <f t="shared" si="112"/>
        <v>97.304540751335693</v>
      </c>
      <c r="V1214" s="22">
        <f t="shared" si="113"/>
        <v>81.14318691603647</v>
      </c>
    </row>
    <row r="1215" spans="1:22" x14ac:dyDescent="0.25">
      <c r="A1215" s="1" t="s">
        <v>43</v>
      </c>
      <c r="B1215" s="1" t="s">
        <v>45</v>
      </c>
      <c r="C1215" s="1" t="s">
        <v>72</v>
      </c>
      <c r="D1215" s="1" t="s">
        <v>24</v>
      </c>
      <c r="E1215" s="6">
        <v>1.67858132936704</v>
      </c>
      <c r="F1215" s="1" t="s">
        <v>17</v>
      </c>
      <c r="G1215" s="1" t="s">
        <v>101</v>
      </c>
      <c r="H1215" s="13">
        <f>IF(G1215="Mix",'Growth Factors'!$N$7,(IF(G1215="Oil",'Growth Factors'!$E$7,'Growth Factors'!$K$7)))</f>
        <v>8.9570562775409979E-2</v>
      </c>
      <c r="I1215" s="23">
        <f>IF(G1215="Mix",'Growth Factors'!$O$7,(IF(G1215="Oil",'Growth Factors'!$F$7,'Growth Factors'!$L$7)))</f>
        <v>0.14741463403243865</v>
      </c>
      <c r="J1215" s="23">
        <f>IF(G1215="Mix",'Growth Factors'!$P$7,(IF(G1215="Oil",'Growth Factors'!$G$7,'Growth Factors'!$M$7)))</f>
        <v>-9.7846340250338504E-3</v>
      </c>
      <c r="K1215" s="23">
        <f>IF(G1215="Mix",'Growth Factors'!$N$12,(IF(G1215="Oil",'Growth Factors'!$E$12,'Growth Factors'!$K$12)))</f>
        <v>0.12354040091572198</v>
      </c>
      <c r="L1215" s="23">
        <f>IF(G1215="Mix",'Growth Factors'!$O$12,(IF(G1215="Oil",'Growth Factors'!$F$12,'Growth Factors'!$L$12)))</f>
        <v>0.23183776999580308</v>
      </c>
      <c r="M1215" s="23">
        <f>IF(G1215="Mix",'Growth Factors'!$P$12,(IF(G1215="Oil",'Growth Factors'!$G$12,'Growth Factors'!$M$12)))</f>
        <v>2.7241294693957304E-2</v>
      </c>
      <c r="N1215" s="24" t="str">
        <f>VLOOKUP(A1215,'Part 50 Counties'!$A$2:$B$34,2)</f>
        <v>No</v>
      </c>
      <c r="O1215" s="25">
        <f>(IF(N1215="No",0,(IF(D1215="CO2",0,(VLOOKUP(F1215,'Rule Reductions'!$C$2:$E$75,2,FALSE))))))</f>
        <v>0</v>
      </c>
      <c r="P1215" s="25">
        <f>(IF(N1215="No",0,(IF(D1215="CO2",0,(VLOOKUP(F1215,'Rule Reductions'!$C$2:$E$75,3,FALSE))))))</f>
        <v>0</v>
      </c>
      <c r="Q1215" s="22">
        <f t="shared" si="108"/>
        <v>1.8289328037027415</v>
      </c>
      <c r="R1215" s="22">
        <f t="shared" si="109"/>
        <v>1.9260287817293666</v>
      </c>
      <c r="S1215" s="22">
        <f t="shared" si="110"/>
        <v>1.6621570253779288</v>
      </c>
      <c r="T1215" s="22">
        <f t="shared" si="111"/>
        <v>1.8859539397666896</v>
      </c>
      <c r="U1215" s="22">
        <f t="shared" si="112"/>
        <v>2.0677398815240853</v>
      </c>
      <c r="V1215" s="22">
        <f t="shared" si="113"/>
        <v>1.7243080580281021</v>
      </c>
    </row>
    <row r="1216" spans="1:22" x14ac:dyDescent="0.25">
      <c r="A1216" s="1" t="s">
        <v>22</v>
      </c>
      <c r="B1216" s="1" t="s">
        <v>45</v>
      </c>
      <c r="C1216" s="1" t="s">
        <v>72</v>
      </c>
      <c r="D1216" s="1" t="s">
        <v>23</v>
      </c>
      <c r="E1216" s="2">
        <v>21419.2159740034</v>
      </c>
      <c r="F1216" s="1" t="s">
        <v>17</v>
      </c>
      <c r="G1216" s="1" t="s">
        <v>101</v>
      </c>
      <c r="H1216" s="13">
        <f>IF(G1216="Mix",'Growth Factors'!$N$7,(IF(G1216="Oil",'Growth Factors'!$E$7,'Growth Factors'!$K$7)))</f>
        <v>8.9570562775409979E-2</v>
      </c>
      <c r="I1216" s="23">
        <f>IF(G1216="Mix",'Growth Factors'!$O$7,(IF(G1216="Oil",'Growth Factors'!$F$7,'Growth Factors'!$L$7)))</f>
        <v>0.14741463403243865</v>
      </c>
      <c r="J1216" s="23">
        <f>IF(G1216="Mix",'Growth Factors'!$P$7,(IF(G1216="Oil",'Growth Factors'!$G$7,'Growth Factors'!$M$7)))</f>
        <v>-9.7846340250338504E-3</v>
      </c>
      <c r="K1216" s="23">
        <f>IF(G1216="Mix",'Growth Factors'!$N$12,(IF(G1216="Oil",'Growth Factors'!$E$12,'Growth Factors'!$K$12)))</f>
        <v>0.12354040091572198</v>
      </c>
      <c r="L1216" s="23">
        <f>IF(G1216="Mix",'Growth Factors'!$O$12,(IF(G1216="Oil",'Growth Factors'!$F$12,'Growth Factors'!$L$12)))</f>
        <v>0.23183776999580308</v>
      </c>
      <c r="M1216" s="23">
        <f>IF(G1216="Mix",'Growth Factors'!$P$12,(IF(G1216="Oil",'Growth Factors'!$G$12,'Growth Factors'!$M$12)))</f>
        <v>2.7241294693957304E-2</v>
      </c>
      <c r="N1216" s="24" t="str">
        <f>VLOOKUP(A1216,'Part 50 Counties'!$A$2:$B$34,2)</f>
        <v>Yes</v>
      </c>
      <c r="O1216" s="25">
        <f>(IF(N1216="No",0,(IF(D1216="CO2",0,(VLOOKUP(F1216,'Rule Reductions'!$C$2:$E$75,2,FALSE))))))</f>
        <v>0.75119553240227843</v>
      </c>
      <c r="P1216" s="25">
        <f>(IF(N1216="No",0,(IF(D1216="CO2",0,(VLOOKUP(F1216,'Rule Reductions'!$C$2:$E$75,3,FALSE))))))</f>
        <v>0.75119553240227843</v>
      </c>
      <c r="Q1216" s="22">
        <f t="shared" si="108"/>
        <v>5806.5357677733609</v>
      </c>
      <c r="R1216" s="22">
        <f t="shared" si="109"/>
        <v>6114.7981971951085</v>
      </c>
      <c r="S1216" s="22">
        <f t="shared" si="110"/>
        <v>5277.0523881321151</v>
      </c>
      <c r="T1216" s="22">
        <f t="shared" si="111"/>
        <v>5987.5677146027201</v>
      </c>
      <c r="U1216" s="22">
        <f t="shared" si="112"/>
        <v>6564.7056885926286</v>
      </c>
      <c r="V1216" s="22">
        <f t="shared" si="113"/>
        <v>5474.3708425644827</v>
      </c>
    </row>
    <row r="1217" spans="1:22" x14ac:dyDescent="0.25">
      <c r="A1217" s="1" t="s">
        <v>22</v>
      </c>
      <c r="B1217" s="1" t="s">
        <v>45</v>
      </c>
      <c r="C1217" s="1" t="s">
        <v>72</v>
      </c>
      <c r="D1217" s="1" t="s">
        <v>24</v>
      </c>
      <c r="E1217" s="2">
        <v>731.50709337629405</v>
      </c>
      <c r="F1217" s="1" t="s">
        <v>17</v>
      </c>
      <c r="G1217" s="1" t="s">
        <v>101</v>
      </c>
      <c r="H1217" s="13">
        <f>IF(G1217="Mix",'Growth Factors'!$N$7,(IF(G1217="Oil",'Growth Factors'!$E$7,'Growth Factors'!$K$7)))</f>
        <v>8.9570562775409979E-2</v>
      </c>
      <c r="I1217" s="23">
        <f>IF(G1217="Mix",'Growth Factors'!$O$7,(IF(G1217="Oil",'Growth Factors'!$F$7,'Growth Factors'!$L$7)))</f>
        <v>0.14741463403243865</v>
      </c>
      <c r="J1217" s="23">
        <f>IF(G1217="Mix",'Growth Factors'!$P$7,(IF(G1217="Oil",'Growth Factors'!$G$7,'Growth Factors'!$M$7)))</f>
        <v>-9.7846340250338504E-3</v>
      </c>
      <c r="K1217" s="23">
        <f>IF(G1217="Mix",'Growth Factors'!$N$12,(IF(G1217="Oil",'Growth Factors'!$E$12,'Growth Factors'!$K$12)))</f>
        <v>0.12354040091572198</v>
      </c>
      <c r="L1217" s="23">
        <f>IF(G1217="Mix",'Growth Factors'!$O$12,(IF(G1217="Oil",'Growth Factors'!$F$12,'Growth Factors'!$L$12)))</f>
        <v>0.23183776999580308</v>
      </c>
      <c r="M1217" s="23">
        <f>IF(G1217="Mix",'Growth Factors'!$P$12,(IF(G1217="Oil",'Growth Factors'!$G$12,'Growth Factors'!$M$12)))</f>
        <v>2.7241294693957304E-2</v>
      </c>
      <c r="N1217" s="24" t="str">
        <f>VLOOKUP(A1217,'Part 50 Counties'!$A$2:$B$34,2)</f>
        <v>Yes</v>
      </c>
      <c r="O1217" s="25">
        <f>(IF(N1217="No",0,(IF(D1217="CO2",0,(VLOOKUP(F1217,'Rule Reductions'!$C$2:$E$75,2,FALSE))))))</f>
        <v>0</v>
      </c>
      <c r="P1217" s="25">
        <f>(IF(N1217="No",0,(IF(D1217="CO2",0,(VLOOKUP(F1217,'Rule Reductions'!$C$2:$E$75,3,FALSE))))))</f>
        <v>0</v>
      </c>
      <c r="Q1217" s="22">
        <f t="shared" si="108"/>
        <v>797.02859540421309</v>
      </c>
      <c r="R1217" s="22">
        <f t="shared" si="109"/>
        <v>839.34194383849342</v>
      </c>
      <c r="S1217" s="22">
        <f t="shared" si="110"/>
        <v>724.34956418089075</v>
      </c>
      <c r="T1217" s="22">
        <f t="shared" si="111"/>
        <v>821.87777296469585</v>
      </c>
      <c r="U1217" s="22">
        <f t="shared" si="112"/>
        <v>901.09806664076586</v>
      </c>
      <c r="V1217" s="22">
        <f t="shared" si="113"/>
        <v>751.43429367767783</v>
      </c>
    </row>
    <row r="1218" spans="1:22" x14ac:dyDescent="0.25">
      <c r="A1218" s="1" t="s">
        <v>44</v>
      </c>
      <c r="B1218" s="1" t="s">
        <v>45</v>
      </c>
      <c r="C1218" s="1" t="s">
        <v>72</v>
      </c>
      <c r="D1218" s="1" t="s">
        <v>23</v>
      </c>
      <c r="E1218" s="2">
        <v>186.796197955933</v>
      </c>
      <c r="F1218" s="1" t="s">
        <v>17</v>
      </c>
      <c r="G1218" s="1" t="s">
        <v>101</v>
      </c>
      <c r="H1218" s="13">
        <f>IF(G1218="Mix",'Growth Factors'!$N$7,(IF(G1218="Oil",'Growth Factors'!$E$7,'Growth Factors'!$K$7)))</f>
        <v>8.9570562775409979E-2</v>
      </c>
      <c r="I1218" s="23">
        <f>IF(G1218="Mix",'Growth Factors'!$O$7,(IF(G1218="Oil",'Growth Factors'!$F$7,'Growth Factors'!$L$7)))</f>
        <v>0.14741463403243865</v>
      </c>
      <c r="J1218" s="23">
        <f>IF(G1218="Mix",'Growth Factors'!$P$7,(IF(G1218="Oil",'Growth Factors'!$G$7,'Growth Factors'!$M$7)))</f>
        <v>-9.7846340250338504E-3</v>
      </c>
      <c r="K1218" s="23">
        <f>IF(G1218="Mix",'Growth Factors'!$N$12,(IF(G1218="Oil",'Growth Factors'!$E$12,'Growth Factors'!$K$12)))</f>
        <v>0.12354040091572198</v>
      </c>
      <c r="L1218" s="23">
        <f>IF(G1218="Mix",'Growth Factors'!$O$12,(IF(G1218="Oil",'Growth Factors'!$F$12,'Growth Factors'!$L$12)))</f>
        <v>0.23183776999580308</v>
      </c>
      <c r="M1218" s="23">
        <f>IF(G1218="Mix",'Growth Factors'!$P$12,(IF(G1218="Oil",'Growth Factors'!$G$12,'Growth Factors'!$M$12)))</f>
        <v>2.7241294693957304E-2</v>
      </c>
      <c r="N1218" s="24" t="str">
        <f>VLOOKUP(A1218,'Part 50 Counties'!$A$2:$B$34,2)</f>
        <v>Yes</v>
      </c>
      <c r="O1218" s="25">
        <f>(IF(N1218="No",0,(IF(D1218="CO2",0,(VLOOKUP(F1218,'Rule Reductions'!$C$2:$E$75,2,FALSE))))))</f>
        <v>0.75119553240227843</v>
      </c>
      <c r="P1218" s="25">
        <f>(IF(N1218="No",0,(IF(D1218="CO2",0,(VLOOKUP(F1218,'Rule Reductions'!$C$2:$E$75,3,FALSE))))))</f>
        <v>0.75119553240227843</v>
      </c>
      <c r="Q1218" s="22">
        <f t="shared" si="108"/>
        <v>50.638585746164992</v>
      </c>
      <c r="R1218" s="22">
        <f t="shared" si="109"/>
        <v>53.326931101967432</v>
      </c>
      <c r="S1218" s="22">
        <f t="shared" si="110"/>
        <v>46.020980586485734</v>
      </c>
      <c r="T1218" s="22">
        <f t="shared" si="111"/>
        <v>52.217358723538567</v>
      </c>
      <c r="U1218" s="22">
        <f t="shared" si="112"/>
        <v>57.250557855017099</v>
      </c>
      <c r="V1218" s="22">
        <f t="shared" si="113"/>
        <v>47.741787600115103</v>
      </c>
    </row>
    <row r="1219" spans="1:22" x14ac:dyDescent="0.25">
      <c r="A1219" s="1" t="s">
        <v>44</v>
      </c>
      <c r="B1219" s="1" t="s">
        <v>45</v>
      </c>
      <c r="C1219" s="1" t="s">
        <v>72</v>
      </c>
      <c r="D1219" s="1" t="s">
        <v>24</v>
      </c>
      <c r="E1219" s="6">
        <v>6.3794465673407998</v>
      </c>
      <c r="F1219" s="1" t="s">
        <v>17</v>
      </c>
      <c r="G1219" s="1" t="s">
        <v>101</v>
      </c>
      <c r="H1219" s="13">
        <f>IF(G1219="Mix",'Growth Factors'!$N$7,(IF(G1219="Oil",'Growth Factors'!$E$7,'Growth Factors'!$K$7)))</f>
        <v>8.9570562775409979E-2</v>
      </c>
      <c r="I1219" s="23">
        <f>IF(G1219="Mix",'Growth Factors'!$O$7,(IF(G1219="Oil",'Growth Factors'!$F$7,'Growth Factors'!$L$7)))</f>
        <v>0.14741463403243865</v>
      </c>
      <c r="J1219" s="23">
        <f>IF(G1219="Mix",'Growth Factors'!$P$7,(IF(G1219="Oil",'Growth Factors'!$G$7,'Growth Factors'!$M$7)))</f>
        <v>-9.7846340250338504E-3</v>
      </c>
      <c r="K1219" s="23">
        <f>IF(G1219="Mix",'Growth Factors'!$N$12,(IF(G1219="Oil",'Growth Factors'!$E$12,'Growth Factors'!$K$12)))</f>
        <v>0.12354040091572198</v>
      </c>
      <c r="L1219" s="23">
        <f>IF(G1219="Mix",'Growth Factors'!$O$12,(IF(G1219="Oil",'Growth Factors'!$F$12,'Growth Factors'!$L$12)))</f>
        <v>0.23183776999580308</v>
      </c>
      <c r="M1219" s="23">
        <f>IF(G1219="Mix",'Growth Factors'!$P$12,(IF(G1219="Oil",'Growth Factors'!$G$12,'Growth Factors'!$M$12)))</f>
        <v>2.7241294693957304E-2</v>
      </c>
      <c r="N1219" s="24" t="str">
        <f>VLOOKUP(A1219,'Part 50 Counties'!$A$2:$B$34,2)</f>
        <v>Yes</v>
      </c>
      <c r="O1219" s="25">
        <f>(IF(N1219="No",0,(IF(D1219="CO2",0,(VLOOKUP(F1219,'Rule Reductions'!$C$2:$E$75,2,FALSE))))))</f>
        <v>0</v>
      </c>
      <c r="P1219" s="25">
        <f>(IF(N1219="No",0,(IF(D1219="CO2",0,(VLOOKUP(F1219,'Rule Reductions'!$C$2:$E$75,3,FALSE))))))</f>
        <v>0</v>
      </c>
      <c r="Q1219" s="22">
        <f t="shared" ref="Q1219:Q1282" si="114">+$E1219*(1+H1219)*(1-$O1219)</f>
        <v>6.950857186573173</v>
      </c>
      <c r="R1219" s="22">
        <f t="shared" ref="R1219:R1282" si="115">+$E1219*(1+I1219)*(1-$O1219)</f>
        <v>7.3198703483948409</v>
      </c>
      <c r="S1219" s="22">
        <f t="shared" ref="S1219:S1282" si="116">+$E1219*(1+J1219)*(1-$O1219)</f>
        <v>6.3170260173971116</v>
      </c>
      <c r="T1219" s="22">
        <f t="shared" ref="T1219:T1282" si="117">+$E1219*(1+K1219)*(1-$P1219)</f>
        <v>7.1675659538905085</v>
      </c>
      <c r="U1219" s="22">
        <f t="shared" ref="U1219:U1282" si="118">+$E1219*(1+L1219)*(1-$P1219)</f>
        <v>7.8584432333204726</v>
      </c>
      <c r="V1219" s="22">
        <f t="shared" ref="V1219:V1282" si="119">+$E1219*(1+M1219)*(1-$P1219)</f>
        <v>6.5532309512660847</v>
      </c>
    </row>
    <row r="1220" spans="1:22" x14ac:dyDescent="0.25">
      <c r="A1220" s="1" t="s">
        <v>49</v>
      </c>
      <c r="B1220" s="1" t="s">
        <v>45</v>
      </c>
      <c r="C1220" s="1" t="s">
        <v>72</v>
      </c>
      <c r="D1220" s="1" t="s">
        <v>23</v>
      </c>
      <c r="E1220" s="3">
        <v>0</v>
      </c>
      <c r="F1220" s="1" t="s">
        <v>17</v>
      </c>
      <c r="G1220" s="1" t="s">
        <v>101</v>
      </c>
      <c r="H1220" s="13">
        <f>IF(G1220="Mix",'Growth Factors'!$N$7,(IF(G1220="Oil",'Growth Factors'!$E$7,'Growth Factors'!$K$7)))</f>
        <v>8.9570562775409979E-2</v>
      </c>
      <c r="I1220" s="23">
        <f>IF(G1220="Mix",'Growth Factors'!$O$7,(IF(G1220="Oil",'Growth Factors'!$F$7,'Growth Factors'!$L$7)))</f>
        <v>0.14741463403243865</v>
      </c>
      <c r="J1220" s="23">
        <f>IF(G1220="Mix",'Growth Factors'!$P$7,(IF(G1220="Oil",'Growth Factors'!$G$7,'Growth Factors'!$M$7)))</f>
        <v>-9.7846340250338504E-3</v>
      </c>
      <c r="K1220" s="23">
        <f>IF(G1220="Mix",'Growth Factors'!$N$12,(IF(G1220="Oil",'Growth Factors'!$E$12,'Growth Factors'!$K$12)))</f>
        <v>0.12354040091572198</v>
      </c>
      <c r="L1220" s="23">
        <f>IF(G1220="Mix",'Growth Factors'!$O$12,(IF(G1220="Oil",'Growth Factors'!$F$12,'Growth Factors'!$L$12)))</f>
        <v>0.23183776999580308</v>
      </c>
      <c r="M1220" s="23">
        <f>IF(G1220="Mix",'Growth Factors'!$P$12,(IF(G1220="Oil",'Growth Factors'!$G$12,'Growth Factors'!$M$12)))</f>
        <v>2.7241294693957304E-2</v>
      </c>
      <c r="N1220" s="24" t="str">
        <f>VLOOKUP(A1220,'Part 50 Counties'!$A$2:$B$34,2)</f>
        <v>No</v>
      </c>
      <c r="O1220" s="25">
        <f>(IF(N1220="No",0,(IF(D1220="CO2",0,(VLOOKUP(F1220,'Rule Reductions'!$C$2:$E$75,2,FALSE))))))</f>
        <v>0</v>
      </c>
      <c r="P1220" s="25">
        <f>(IF(N1220="No",0,(IF(D1220="CO2",0,(VLOOKUP(F1220,'Rule Reductions'!$C$2:$E$75,3,FALSE))))))</f>
        <v>0</v>
      </c>
      <c r="Q1220" s="22">
        <f t="shared" si="114"/>
        <v>0</v>
      </c>
      <c r="R1220" s="22">
        <f t="shared" si="115"/>
        <v>0</v>
      </c>
      <c r="S1220" s="22">
        <f t="shared" si="116"/>
        <v>0</v>
      </c>
      <c r="T1220" s="22">
        <f t="shared" si="117"/>
        <v>0</v>
      </c>
      <c r="U1220" s="22">
        <f t="shared" si="118"/>
        <v>0</v>
      </c>
      <c r="V1220" s="22">
        <f t="shared" si="119"/>
        <v>0</v>
      </c>
    </row>
    <row r="1221" spans="1:22" x14ac:dyDescent="0.25">
      <c r="A1221" s="1" t="s">
        <v>49</v>
      </c>
      <c r="B1221" s="1" t="s">
        <v>45</v>
      </c>
      <c r="C1221" s="1" t="s">
        <v>72</v>
      </c>
      <c r="D1221" s="1" t="s">
        <v>24</v>
      </c>
      <c r="E1221" s="3">
        <v>0</v>
      </c>
      <c r="F1221" s="1" t="s">
        <v>17</v>
      </c>
      <c r="G1221" s="1" t="s">
        <v>101</v>
      </c>
      <c r="H1221" s="13">
        <f>IF(G1221="Mix",'Growth Factors'!$N$7,(IF(G1221="Oil",'Growth Factors'!$E$7,'Growth Factors'!$K$7)))</f>
        <v>8.9570562775409979E-2</v>
      </c>
      <c r="I1221" s="23">
        <f>IF(G1221="Mix",'Growth Factors'!$O$7,(IF(G1221="Oil",'Growth Factors'!$F$7,'Growth Factors'!$L$7)))</f>
        <v>0.14741463403243865</v>
      </c>
      <c r="J1221" s="23">
        <f>IF(G1221="Mix",'Growth Factors'!$P$7,(IF(G1221="Oil",'Growth Factors'!$G$7,'Growth Factors'!$M$7)))</f>
        <v>-9.7846340250338504E-3</v>
      </c>
      <c r="K1221" s="23">
        <f>IF(G1221="Mix",'Growth Factors'!$N$12,(IF(G1221="Oil",'Growth Factors'!$E$12,'Growth Factors'!$K$12)))</f>
        <v>0.12354040091572198</v>
      </c>
      <c r="L1221" s="23">
        <f>IF(G1221="Mix",'Growth Factors'!$O$12,(IF(G1221="Oil",'Growth Factors'!$F$12,'Growth Factors'!$L$12)))</f>
        <v>0.23183776999580308</v>
      </c>
      <c r="M1221" s="23">
        <f>IF(G1221="Mix",'Growth Factors'!$P$12,(IF(G1221="Oil",'Growth Factors'!$G$12,'Growth Factors'!$M$12)))</f>
        <v>2.7241294693957304E-2</v>
      </c>
      <c r="N1221" s="24" t="str">
        <f>VLOOKUP(A1221,'Part 50 Counties'!$A$2:$B$34,2)</f>
        <v>No</v>
      </c>
      <c r="O1221" s="25">
        <f>(IF(N1221="No",0,(IF(D1221="CO2",0,(VLOOKUP(F1221,'Rule Reductions'!$C$2:$E$75,2,FALSE))))))</f>
        <v>0</v>
      </c>
      <c r="P1221" s="25">
        <f>(IF(N1221="No",0,(IF(D1221="CO2",0,(VLOOKUP(F1221,'Rule Reductions'!$C$2:$E$75,3,FALSE))))))</f>
        <v>0</v>
      </c>
      <c r="Q1221" s="22">
        <f t="shared" si="114"/>
        <v>0</v>
      </c>
      <c r="R1221" s="22">
        <f t="shared" si="115"/>
        <v>0</v>
      </c>
      <c r="S1221" s="22">
        <f t="shared" si="116"/>
        <v>0</v>
      </c>
      <c r="T1221" s="22">
        <f t="shared" si="117"/>
        <v>0</v>
      </c>
      <c r="U1221" s="22">
        <f t="shared" si="118"/>
        <v>0</v>
      </c>
      <c r="V1221" s="22">
        <f t="shared" si="119"/>
        <v>0</v>
      </c>
    </row>
    <row r="1222" spans="1:22" x14ac:dyDescent="0.25">
      <c r="A1222" s="1" t="s">
        <v>39</v>
      </c>
      <c r="B1222" s="1" t="s">
        <v>45</v>
      </c>
      <c r="C1222" s="1" t="s">
        <v>73</v>
      </c>
      <c r="D1222" s="1" t="s">
        <v>23</v>
      </c>
      <c r="E1222" s="2">
        <v>12.5621188857143</v>
      </c>
      <c r="F1222" s="1" t="s">
        <v>17</v>
      </c>
      <c r="G1222" s="1" t="s">
        <v>101</v>
      </c>
      <c r="H1222" s="13">
        <f>IF(G1222="Mix",'Growth Factors'!$N$7,(IF(G1222="Oil",'Growth Factors'!$E$7,'Growth Factors'!$K$7)))</f>
        <v>8.9570562775409979E-2</v>
      </c>
      <c r="I1222" s="23">
        <f>IF(G1222="Mix",'Growth Factors'!$O$7,(IF(G1222="Oil",'Growth Factors'!$F$7,'Growth Factors'!$L$7)))</f>
        <v>0.14741463403243865</v>
      </c>
      <c r="J1222" s="23">
        <f>IF(G1222="Mix",'Growth Factors'!$P$7,(IF(G1222="Oil",'Growth Factors'!$G$7,'Growth Factors'!$M$7)))</f>
        <v>-9.7846340250338504E-3</v>
      </c>
      <c r="K1222" s="23">
        <f>IF(G1222="Mix",'Growth Factors'!$N$12,(IF(G1222="Oil",'Growth Factors'!$E$12,'Growth Factors'!$K$12)))</f>
        <v>0.12354040091572198</v>
      </c>
      <c r="L1222" s="23">
        <f>IF(G1222="Mix",'Growth Factors'!$O$12,(IF(G1222="Oil",'Growth Factors'!$F$12,'Growth Factors'!$L$12)))</f>
        <v>0.23183776999580308</v>
      </c>
      <c r="M1222" s="23">
        <f>IF(G1222="Mix",'Growth Factors'!$P$12,(IF(G1222="Oil",'Growth Factors'!$G$12,'Growth Factors'!$M$12)))</f>
        <v>2.7241294693957304E-2</v>
      </c>
      <c r="N1222" s="24" t="str">
        <f>VLOOKUP(A1222,'Part 50 Counties'!$A$2:$B$34,2)</f>
        <v>Yes</v>
      </c>
      <c r="O1222" s="25">
        <f>(IF(N1222="No",0,(IF(D1222="CO2",0,(VLOOKUP(F1222,'Rule Reductions'!$C$2:$E$75,2,FALSE))))))</f>
        <v>0.75119553240227843</v>
      </c>
      <c r="P1222" s="25">
        <f>(IF(N1222="No",0,(IF(D1222="CO2",0,(VLOOKUP(F1222,'Rule Reductions'!$C$2:$E$75,3,FALSE))))))</f>
        <v>0.75119553240227843</v>
      </c>
      <c r="Q1222" s="22">
        <f t="shared" si="114"/>
        <v>3.4054651074741407</v>
      </c>
      <c r="R1222" s="22">
        <f t="shared" si="115"/>
        <v>3.5862574058988397</v>
      </c>
      <c r="S1222" s="22">
        <f t="shared" si="116"/>
        <v>3.0949293170354992</v>
      </c>
      <c r="T1222" s="22">
        <f t="shared" si="117"/>
        <v>3.5116382204836394</v>
      </c>
      <c r="U1222" s="22">
        <f t="shared" si="118"/>
        <v>3.8501228714400968</v>
      </c>
      <c r="V1222" s="22">
        <f t="shared" si="119"/>
        <v>3.2106542756863319</v>
      </c>
    </row>
    <row r="1223" spans="1:22" x14ac:dyDescent="0.25">
      <c r="A1223" s="1" t="s">
        <v>39</v>
      </c>
      <c r="B1223" s="1" t="s">
        <v>45</v>
      </c>
      <c r="C1223" s="1" t="s">
        <v>73</v>
      </c>
      <c r="D1223" s="1" t="s">
        <v>24</v>
      </c>
      <c r="E1223" s="4">
        <v>0.26694740056189797</v>
      </c>
      <c r="F1223" s="1" t="s">
        <v>17</v>
      </c>
      <c r="G1223" s="1" t="s">
        <v>101</v>
      </c>
      <c r="H1223" s="13">
        <f>IF(G1223="Mix",'Growth Factors'!$N$7,(IF(G1223="Oil",'Growth Factors'!$E$7,'Growth Factors'!$K$7)))</f>
        <v>8.9570562775409979E-2</v>
      </c>
      <c r="I1223" s="23">
        <f>IF(G1223="Mix",'Growth Factors'!$O$7,(IF(G1223="Oil",'Growth Factors'!$F$7,'Growth Factors'!$L$7)))</f>
        <v>0.14741463403243865</v>
      </c>
      <c r="J1223" s="23">
        <f>IF(G1223="Mix",'Growth Factors'!$P$7,(IF(G1223="Oil",'Growth Factors'!$G$7,'Growth Factors'!$M$7)))</f>
        <v>-9.7846340250338504E-3</v>
      </c>
      <c r="K1223" s="23">
        <f>IF(G1223="Mix",'Growth Factors'!$N$12,(IF(G1223="Oil",'Growth Factors'!$E$12,'Growth Factors'!$K$12)))</f>
        <v>0.12354040091572198</v>
      </c>
      <c r="L1223" s="23">
        <f>IF(G1223="Mix",'Growth Factors'!$O$12,(IF(G1223="Oil",'Growth Factors'!$F$12,'Growth Factors'!$L$12)))</f>
        <v>0.23183776999580308</v>
      </c>
      <c r="M1223" s="23">
        <f>IF(G1223="Mix",'Growth Factors'!$P$12,(IF(G1223="Oil",'Growth Factors'!$G$12,'Growth Factors'!$M$12)))</f>
        <v>2.7241294693957304E-2</v>
      </c>
      <c r="N1223" s="24" t="str">
        <f>VLOOKUP(A1223,'Part 50 Counties'!$A$2:$B$34,2)</f>
        <v>Yes</v>
      </c>
      <c r="O1223" s="25">
        <f>(IF(N1223="No",0,(IF(D1223="CO2",0,(VLOOKUP(F1223,'Rule Reductions'!$C$2:$E$75,2,FALSE))))))</f>
        <v>0</v>
      </c>
      <c r="P1223" s="25">
        <f>(IF(N1223="No",0,(IF(D1223="CO2",0,(VLOOKUP(F1223,'Rule Reductions'!$C$2:$E$75,3,FALSE))))))</f>
        <v>0</v>
      </c>
      <c r="Q1223" s="22">
        <f t="shared" si="114"/>
        <v>0.29085802946165995</v>
      </c>
      <c r="R1223" s="22">
        <f t="shared" si="115"/>
        <v>0.30629935392164098</v>
      </c>
      <c r="S1223" s="22">
        <f t="shared" si="116"/>
        <v>0.26433541794346571</v>
      </c>
      <c r="T1223" s="22">
        <f t="shared" si="117"/>
        <v>0.29992618945072469</v>
      </c>
      <c r="U1223" s="22">
        <f t="shared" si="118"/>
        <v>0.32883589061434482</v>
      </c>
      <c r="V1223" s="22">
        <f t="shared" si="119"/>
        <v>0.27421939336839052</v>
      </c>
    </row>
    <row r="1224" spans="1:22" x14ac:dyDescent="0.25">
      <c r="A1224" s="1" t="s">
        <v>46</v>
      </c>
      <c r="B1224" s="1" t="s">
        <v>45</v>
      </c>
      <c r="C1224" s="1" t="s">
        <v>73</v>
      </c>
      <c r="D1224" s="1" t="s">
        <v>23</v>
      </c>
      <c r="E1224" s="6">
        <v>4.7312669999999999</v>
      </c>
      <c r="F1224" s="1" t="s">
        <v>17</v>
      </c>
      <c r="G1224" s="1" t="s">
        <v>101</v>
      </c>
      <c r="H1224" s="13">
        <f>IF(G1224="Mix",'Growth Factors'!$N$7,(IF(G1224="Oil",'Growth Factors'!$E$7,'Growth Factors'!$K$7)))</f>
        <v>8.9570562775409979E-2</v>
      </c>
      <c r="I1224" s="23">
        <f>IF(G1224="Mix",'Growth Factors'!$O$7,(IF(G1224="Oil",'Growth Factors'!$F$7,'Growth Factors'!$L$7)))</f>
        <v>0.14741463403243865</v>
      </c>
      <c r="J1224" s="23">
        <f>IF(G1224="Mix",'Growth Factors'!$P$7,(IF(G1224="Oil",'Growth Factors'!$G$7,'Growth Factors'!$M$7)))</f>
        <v>-9.7846340250338504E-3</v>
      </c>
      <c r="K1224" s="23">
        <f>IF(G1224="Mix",'Growth Factors'!$N$12,(IF(G1224="Oil",'Growth Factors'!$E$12,'Growth Factors'!$K$12)))</f>
        <v>0.12354040091572198</v>
      </c>
      <c r="L1224" s="23">
        <f>IF(G1224="Mix",'Growth Factors'!$O$12,(IF(G1224="Oil",'Growth Factors'!$F$12,'Growth Factors'!$L$12)))</f>
        <v>0.23183776999580308</v>
      </c>
      <c r="M1224" s="23">
        <f>IF(G1224="Mix",'Growth Factors'!$P$12,(IF(G1224="Oil",'Growth Factors'!$G$12,'Growth Factors'!$M$12)))</f>
        <v>2.7241294693957304E-2</v>
      </c>
      <c r="N1224" s="24" t="str">
        <f>VLOOKUP(A1224,'Part 50 Counties'!$A$2:$B$34,2)</f>
        <v>No</v>
      </c>
      <c r="O1224" s="25">
        <f>(IF(N1224="No",0,(IF(D1224="CO2",0,(VLOOKUP(F1224,'Rule Reductions'!$C$2:$E$75,2,FALSE))))))</f>
        <v>0</v>
      </c>
      <c r="P1224" s="25">
        <f>(IF(N1224="No",0,(IF(D1224="CO2",0,(VLOOKUP(F1224,'Rule Reductions'!$C$2:$E$75,3,FALSE))))))</f>
        <v>0</v>
      </c>
      <c r="Q1224" s="22">
        <f t="shared" si="114"/>
        <v>5.1550492478307257</v>
      </c>
      <c r="R1224" s="22">
        <f t="shared" si="115"/>
        <v>5.4287249933147539</v>
      </c>
      <c r="S1224" s="22">
        <f t="shared" si="116"/>
        <v>4.6849732839302805</v>
      </c>
      <c r="T1224" s="22">
        <f t="shared" si="117"/>
        <v>5.3157696220193245</v>
      </c>
      <c r="U1224" s="22">
        <f t="shared" si="118"/>
        <v>5.8281533905347338</v>
      </c>
      <c r="V1224" s="22">
        <f t="shared" si="119"/>
        <v>4.8601528386227955</v>
      </c>
    </row>
    <row r="1225" spans="1:22" x14ac:dyDescent="0.25">
      <c r="A1225" s="1" t="s">
        <v>46</v>
      </c>
      <c r="B1225" s="1" t="s">
        <v>45</v>
      </c>
      <c r="C1225" s="1" t="s">
        <v>73</v>
      </c>
      <c r="D1225" s="1" t="s">
        <v>24</v>
      </c>
      <c r="E1225" s="4">
        <v>0.16158179530743599</v>
      </c>
      <c r="F1225" s="1" t="s">
        <v>17</v>
      </c>
      <c r="G1225" s="1" t="s">
        <v>101</v>
      </c>
      <c r="H1225" s="13">
        <f>IF(G1225="Mix",'Growth Factors'!$N$7,(IF(G1225="Oil",'Growth Factors'!$E$7,'Growth Factors'!$K$7)))</f>
        <v>8.9570562775409979E-2</v>
      </c>
      <c r="I1225" s="23">
        <f>IF(G1225="Mix",'Growth Factors'!$O$7,(IF(G1225="Oil",'Growth Factors'!$F$7,'Growth Factors'!$L$7)))</f>
        <v>0.14741463403243865</v>
      </c>
      <c r="J1225" s="23">
        <f>IF(G1225="Mix",'Growth Factors'!$P$7,(IF(G1225="Oil",'Growth Factors'!$G$7,'Growth Factors'!$M$7)))</f>
        <v>-9.7846340250338504E-3</v>
      </c>
      <c r="K1225" s="23">
        <f>IF(G1225="Mix",'Growth Factors'!$N$12,(IF(G1225="Oil",'Growth Factors'!$E$12,'Growth Factors'!$K$12)))</f>
        <v>0.12354040091572198</v>
      </c>
      <c r="L1225" s="23">
        <f>IF(G1225="Mix",'Growth Factors'!$O$12,(IF(G1225="Oil",'Growth Factors'!$F$12,'Growth Factors'!$L$12)))</f>
        <v>0.23183776999580308</v>
      </c>
      <c r="M1225" s="23">
        <f>IF(G1225="Mix",'Growth Factors'!$P$12,(IF(G1225="Oil",'Growth Factors'!$G$12,'Growth Factors'!$M$12)))</f>
        <v>2.7241294693957304E-2</v>
      </c>
      <c r="N1225" s="24" t="str">
        <f>VLOOKUP(A1225,'Part 50 Counties'!$A$2:$B$34,2)</f>
        <v>No</v>
      </c>
      <c r="O1225" s="25">
        <f>(IF(N1225="No",0,(IF(D1225="CO2",0,(VLOOKUP(F1225,'Rule Reductions'!$C$2:$E$75,2,FALSE))))))</f>
        <v>0</v>
      </c>
      <c r="P1225" s="25">
        <f>(IF(N1225="No",0,(IF(D1225="CO2",0,(VLOOKUP(F1225,'Rule Reductions'!$C$2:$E$75,3,FALSE))))))</f>
        <v>0</v>
      </c>
      <c r="Q1225" s="22">
        <f t="shared" si="114"/>
        <v>0.17605476764738415</v>
      </c>
      <c r="R1225" s="22">
        <f t="shared" si="115"/>
        <v>0.18540131652898609</v>
      </c>
      <c r="S1225" s="22">
        <f t="shared" si="116"/>
        <v>0.16000077657524481</v>
      </c>
      <c r="T1225" s="22">
        <f t="shared" si="117"/>
        <v>0.18154367508039876</v>
      </c>
      <c r="U1225" s="22">
        <f t="shared" si="118"/>
        <v>0.1990425584034303</v>
      </c>
      <c r="V1225" s="22">
        <f t="shared" si="119"/>
        <v>0.16598349261058454</v>
      </c>
    </row>
    <row r="1226" spans="1:22" x14ac:dyDescent="0.25">
      <c r="A1226" s="1" t="s">
        <v>40</v>
      </c>
      <c r="B1226" s="1" t="s">
        <v>45</v>
      </c>
      <c r="C1226" s="1" t="s">
        <v>73</v>
      </c>
      <c r="D1226" s="1" t="s">
        <v>23</v>
      </c>
      <c r="E1226" s="2">
        <v>37.830367617042597</v>
      </c>
      <c r="F1226" s="1" t="s">
        <v>17</v>
      </c>
      <c r="G1226" s="1" t="s">
        <v>101</v>
      </c>
      <c r="H1226" s="13">
        <f>IF(G1226="Mix",'Growth Factors'!$N$7,(IF(G1226="Oil",'Growth Factors'!$E$7,'Growth Factors'!$K$7)))</f>
        <v>8.9570562775409979E-2</v>
      </c>
      <c r="I1226" s="23">
        <f>IF(G1226="Mix",'Growth Factors'!$O$7,(IF(G1226="Oil",'Growth Factors'!$F$7,'Growth Factors'!$L$7)))</f>
        <v>0.14741463403243865</v>
      </c>
      <c r="J1226" s="23">
        <f>IF(G1226="Mix",'Growth Factors'!$P$7,(IF(G1226="Oil",'Growth Factors'!$G$7,'Growth Factors'!$M$7)))</f>
        <v>-9.7846340250338504E-3</v>
      </c>
      <c r="K1226" s="23">
        <f>IF(G1226="Mix",'Growth Factors'!$N$12,(IF(G1226="Oil",'Growth Factors'!$E$12,'Growth Factors'!$K$12)))</f>
        <v>0.12354040091572198</v>
      </c>
      <c r="L1226" s="23">
        <f>IF(G1226="Mix",'Growth Factors'!$O$12,(IF(G1226="Oil",'Growth Factors'!$F$12,'Growth Factors'!$L$12)))</f>
        <v>0.23183776999580308</v>
      </c>
      <c r="M1226" s="23">
        <f>IF(G1226="Mix",'Growth Factors'!$P$12,(IF(G1226="Oil",'Growth Factors'!$G$12,'Growth Factors'!$M$12)))</f>
        <v>2.7241294693957304E-2</v>
      </c>
      <c r="N1226" s="24" t="str">
        <f>VLOOKUP(A1226,'Part 50 Counties'!$A$2:$B$34,2)</f>
        <v>Yes</v>
      </c>
      <c r="O1226" s="25">
        <f>(IF(N1226="No",0,(IF(D1226="CO2",0,(VLOOKUP(F1226,'Rule Reductions'!$C$2:$E$75,2,FALSE))))))</f>
        <v>0.75119553240227843</v>
      </c>
      <c r="P1226" s="25">
        <f>(IF(N1226="No",0,(IF(D1226="CO2",0,(VLOOKUP(F1226,'Rule Reductions'!$C$2:$E$75,3,FALSE))))))</f>
        <v>0.75119553240227843</v>
      </c>
      <c r="Q1226" s="22">
        <f t="shared" si="114"/>
        <v>10.255435256966427</v>
      </c>
      <c r="R1226" s="22">
        <f t="shared" si="115"/>
        <v>10.799884738296704</v>
      </c>
      <c r="S1226" s="22">
        <f t="shared" si="116"/>
        <v>9.3202679322962023</v>
      </c>
      <c r="T1226" s="22">
        <f t="shared" si="117"/>
        <v>10.575171754665298</v>
      </c>
      <c r="U1226" s="22">
        <f t="shared" si="118"/>
        <v>11.594506064020626</v>
      </c>
      <c r="V1226" s="22">
        <f t="shared" si="119"/>
        <v>9.6687694683871115</v>
      </c>
    </row>
    <row r="1227" spans="1:22" x14ac:dyDescent="0.25">
      <c r="A1227" s="1" t="s">
        <v>40</v>
      </c>
      <c r="B1227" s="1" t="s">
        <v>45</v>
      </c>
      <c r="C1227" s="1" t="s">
        <v>73</v>
      </c>
      <c r="D1227" s="1" t="s">
        <v>24</v>
      </c>
      <c r="E1227" s="4">
        <v>0.80390246180163605</v>
      </c>
      <c r="F1227" s="1" t="s">
        <v>17</v>
      </c>
      <c r="G1227" s="1" t="s">
        <v>101</v>
      </c>
      <c r="H1227" s="13">
        <f>IF(G1227="Mix",'Growth Factors'!$N$7,(IF(G1227="Oil",'Growth Factors'!$E$7,'Growth Factors'!$K$7)))</f>
        <v>8.9570562775409979E-2</v>
      </c>
      <c r="I1227" s="23">
        <f>IF(G1227="Mix",'Growth Factors'!$O$7,(IF(G1227="Oil",'Growth Factors'!$F$7,'Growth Factors'!$L$7)))</f>
        <v>0.14741463403243865</v>
      </c>
      <c r="J1227" s="23">
        <f>IF(G1227="Mix",'Growth Factors'!$P$7,(IF(G1227="Oil",'Growth Factors'!$G$7,'Growth Factors'!$M$7)))</f>
        <v>-9.7846340250338504E-3</v>
      </c>
      <c r="K1227" s="23">
        <f>IF(G1227="Mix",'Growth Factors'!$N$12,(IF(G1227="Oil",'Growth Factors'!$E$12,'Growth Factors'!$K$12)))</f>
        <v>0.12354040091572198</v>
      </c>
      <c r="L1227" s="23">
        <f>IF(G1227="Mix",'Growth Factors'!$O$12,(IF(G1227="Oil",'Growth Factors'!$F$12,'Growth Factors'!$L$12)))</f>
        <v>0.23183776999580308</v>
      </c>
      <c r="M1227" s="23">
        <f>IF(G1227="Mix",'Growth Factors'!$P$12,(IF(G1227="Oil",'Growth Factors'!$G$12,'Growth Factors'!$M$12)))</f>
        <v>2.7241294693957304E-2</v>
      </c>
      <c r="N1227" s="24" t="str">
        <f>VLOOKUP(A1227,'Part 50 Counties'!$A$2:$B$34,2)</f>
        <v>Yes</v>
      </c>
      <c r="O1227" s="25">
        <f>(IF(N1227="No",0,(IF(D1227="CO2",0,(VLOOKUP(F1227,'Rule Reductions'!$C$2:$E$75,2,FALSE))))))</f>
        <v>0</v>
      </c>
      <c r="P1227" s="25">
        <f>(IF(N1227="No",0,(IF(D1227="CO2",0,(VLOOKUP(F1227,'Rule Reductions'!$C$2:$E$75,3,FALSE))))))</f>
        <v>0</v>
      </c>
      <c r="Q1227" s="22">
        <f t="shared" si="114"/>
        <v>0.87590845772174608</v>
      </c>
      <c r="R1227" s="22">
        <f t="shared" si="115"/>
        <v>0.92240944900590072</v>
      </c>
      <c r="S1227" s="22">
        <f t="shared" si="116"/>
        <v>0.79603657042108333</v>
      </c>
      <c r="T1227" s="22">
        <f t="shared" si="117"/>
        <v>0.90321689422974605</v>
      </c>
      <c r="U1227" s="22">
        <f t="shared" si="118"/>
        <v>0.99027741583986373</v>
      </c>
      <c r="V1227" s="22">
        <f t="shared" si="119"/>
        <v>0.82580180566877215</v>
      </c>
    </row>
    <row r="1228" spans="1:22" x14ac:dyDescent="0.25">
      <c r="A1228" s="1" t="s">
        <v>47</v>
      </c>
      <c r="B1228" s="1" t="s">
        <v>45</v>
      </c>
      <c r="C1228" s="1" t="s">
        <v>73</v>
      </c>
      <c r="D1228" s="1" t="s">
        <v>23</v>
      </c>
      <c r="E1228" s="7">
        <v>1.7163000000000001E-2</v>
      </c>
      <c r="F1228" s="1" t="s">
        <v>17</v>
      </c>
      <c r="G1228" s="1" t="s">
        <v>101</v>
      </c>
      <c r="H1228" s="13">
        <f>IF(G1228="Mix",'Growth Factors'!$N$7,(IF(G1228="Oil",'Growth Factors'!$E$7,'Growth Factors'!$K$7)))</f>
        <v>8.9570562775409979E-2</v>
      </c>
      <c r="I1228" s="23">
        <f>IF(G1228="Mix",'Growth Factors'!$O$7,(IF(G1228="Oil",'Growth Factors'!$F$7,'Growth Factors'!$L$7)))</f>
        <v>0.14741463403243865</v>
      </c>
      <c r="J1228" s="23">
        <f>IF(G1228="Mix",'Growth Factors'!$P$7,(IF(G1228="Oil",'Growth Factors'!$G$7,'Growth Factors'!$M$7)))</f>
        <v>-9.7846340250338504E-3</v>
      </c>
      <c r="K1228" s="23">
        <f>IF(G1228="Mix",'Growth Factors'!$N$12,(IF(G1228="Oil",'Growth Factors'!$E$12,'Growth Factors'!$K$12)))</f>
        <v>0.12354040091572198</v>
      </c>
      <c r="L1228" s="23">
        <f>IF(G1228="Mix",'Growth Factors'!$O$12,(IF(G1228="Oil",'Growth Factors'!$F$12,'Growth Factors'!$L$12)))</f>
        <v>0.23183776999580308</v>
      </c>
      <c r="M1228" s="23">
        <f>IF(G1228="Mix",'Growth Factors'!$P$12,(IF(G1228="Oil",'Growth Factors'!$G$12,'Growth Factors'!$M$12)))</f>
        <v>2.7241294693957304E-2</v>
      </c>
      <c r="N1228" s="24" t="str">
        <f>VLOOKUP(A1228,'Part 50 Counties'!$A$2:$B$34,2)</f>
        <v>No</v>
      </c>
      <c r="O1228" s="25">
        <f>(IF(N1228="No",0,(IF(D1228="CO2",0,(VLOOKUP(F1228,'Rule Reductions'!$C$2:$E$75,2,FALSE))))))</f>
        <v>0</v>
      </c>
      <c r="P1228" s="25">
        <f>(IF(N1228="No",0,(IF(D1228="CO2",0,(VLOOKUP(F1228,'Rule Reductions'!$C$2:$E$75,3,FALSE))))))</f>
        <v>0</v>
      </c>
      <c r="Q1228" s="22">
        <f t="shared" si="114"/>
        <v>1.8700299568914364E-2</v>
      </c>
      <c r="R1228" s="22">
        <f t="shared" si="115"/>
        <v>1.9693077363898748E-2</v>
      </c>
      <c r="S1228" s="22">
        <f t="shared" si="116"/>
        <v>1.6995066326228346E-2</v>
      </c>
      <c r="T1228" s="22">
        <f t="shared" si="117"/>
        <v>1.9283323900916537E-2</v>
      </c>
      <c r="U1228" s="22">
        <f t="shared" si="118"/>
        <v>2.1142031646437971E-2</v>
      </c>
      <c r="V1228" s="22">
        <f t="shared" si="119"/>
        <v>1.7630542340832389E-2</v>
      </c>
    </row>
    <row r="1229" spans="1:22" x14ac:dyDescent="0.25">
      <c r="A1229" s="1" t="s">
        <v>47</v>
      </c>
      <c r="B1229" s="1" t="s">
        <v>45</v>
      </c>
      <c r="C1229" s="1" t="s">
        <v>73</v>
      </c>
      <c r="D1229" s="1" t="s">
        <v>24</v>
      </c>
      <c r="E1229" s="8">
        <v>5.8614919700400003E-4</v>
      </c>
      <c r="F1229" s="1" t="s">
        <v>17</v>
      </c>
      <c r="G1229" s="1" t="s">
        <v>101</v>
      </c>
      <c r="H1229" s="13">
        <f>IF(G1229="Mix",'Growth Factors'!$N$7,(IF(G1229="Oil",'Growth Factors'!$E$7,'Growth Factors'!$K$7)))</f>
        <v>8.9570562775409979E-2</v>
      </c>
      <c r="I1229" s="23">
        <f>IF(G1229="Mix",'Growth Factors'!$O$7,(IF(G1229="Oil",'Growth Factors'!$F$7,'Growth Factors'!$L$7)))</f>
        <v>0.14741463403243865</v>
      </c>
      <c r="J1229" s="23">
        <f>IF(G1229="Mix",'Growth Factors'!$P$7,(IF(G1229="Oil",'Growth Factors'!$G$7,'Growth Factors'!$M$7)))</f>
        <v>-9.7846340250338504E-3</v>
      </c>
      <c r="K1229" s="23">
        <f>IF(G1229="Mix",'Growth Factors'!$N$12,(IF(G1229="Oil",'Growth Factors'!$E$12,'Growth Factors'!$K$12)))</f>
        <v>0.12354040091572198</v>
      </c>
      <c r="L1229" s="23">
        <f>IF(G1229="Mix",'Growth Factors'!$O$12,(IF(G1229="Oil",'Growth Factors'!$F$12,'Growth Factors'!$L$12)))</f>
        <v>0.23183776999580308</v>
      </c>
      <c r="M1229" s="23">
        <f>IF(G1229="Mix",'Growth Factors'!$P$12,(IF(G1229="Oil",'Growth Factors'!$G$12,'Growth Factors'!$M$12)))</f>
        <v>2.7241294693957304E-2</v>
      </c>
      <c r="N1229" s="24" t="str">
        <f>VLOOKUP(A1229,'Part 50 Counties'!$A$2:$B$34,2)</f>
        <v>No</v>
      </c>
      <c r="O1229" s="25">
        <f>(IF(N1229="No",0,(IF(D1229="CO2",0,(VLOOKUP(F1229,'Rule Reductions'!$C$2:$E$75,2,FALSE))))))</f>
        <v>0</v>
      </c>
      <c r="P1229" s="25">
        <f>(IF(N1229="No",0,(IF(D1229="CO2",0,(VLOOKUP(F1229,'Rule Reductions'!$C$2:$E$75,3,FALSE))))))</f>
        <v>0</v>
      </c>
      <c r="Q1229" s="22">
        <f t="shared" si="114"/>
        <v>6.3865091045000298E-4</v>
      </c>
      <c r="R1229" s="22">
        <f t="shared" si="115"/>
        <v>6.7255616636875248E-4</v>
      </c>
      <c r="S1229" s="22">
        <f t="shared" si="116"/>
        <v>5.804139416272484E-4</v>
      </c>
      <c r="T1229" s="22">
        <f t="shared" si="117"/>
        <v>6.5856230379830272E-4</v>
      </c>
      <c r="U1229" s="22">
        <f t="shared" si="118"/>
        <v>7.2204071972223815E-4</v>
      </c>
      <c r="V1229" s="22">
        <f t="shared" si="119"/>
        <v>6.0211666001421243E-4</v>
      </c>
    </row>
    <row r="1230" spans="1:22" x14ac:dyDescent="0.25">
      <c r="A1230" s="1" t="s">
        <v>41</v>
      </c>
      <c r="B1230" s="1" t="s">
        <v>45</v>
      </c>
      <c r="C1230" s="1" t="s">
        <v>73</v>
      </c>
      <c r="D1230" s="1" t="s">
        <v>23</v>
      </c>
      <c r="E1230" s="2">
        <v>26.4472942977443</v>
      </c>
      <c r="F1230" s="1" t="s">
        <v>17</v>
      </c>
      <c r="G1230" s="1" t="s">
        <v>101</v>
      </c>
      <c r="H1230" s="13">
        <f>IF(G1230="Mix",'Growth Factors'!$N$7,(IF(G1230="Oil",'Growth Factors'!$E$7,'Growth Factors'!$K$7)))</f>
        <v>8.9570562775409979E-2</v>
      </c>
      <c r="I1230" s="23">
        <f>IF(G1230="Mix",'Growth Factors'!$O$7,(IF(G1230="Oil",'Growth Factors'!$F$7,'Growth Factors'!$L$7)))</f>
        <v>0.14741463403243865</v>
      </c>
      <c r="J1230" s="23">
        <f>IF(G1230="Mix",'Growth Factors'!$P$7,(IF(G1230="Oil",'Growth Factors'!$G$7,'Growth Factors'!$M$7)))</f>
        <v>-9.7846340250338504E-3</v>
      </c>
      <c r="K1230" s="23">
        <f>IF(G1230="Mix",'Growth Factors'!$N$12,(IF(G1230="Oil",'Growth Factors'!$E$12,'Growth Factors'!$K$12)))</f>
        <v>0.12354040091572198</v>
      </c>
      <c r="L1230" s="23">
        <f>IF(G1230="Mix",'Growth Factors'!$O$12,(IF(G1230="Oil",'Growth Factors'!$F$12,'Growth Factors'!$L$12)))</f>
        <v>0.23183776999580308</v>
      </c>
      <c r="M1230" s="23">
        <f>IF(G1230="Mix",'Growth Factors'!$P$12,(IF(G1230="Oil",'Growth Factors'!$G$12,'Growth Factors'!$M$12)))</f>
        <v>2.7241294693957304E-2</v>
      </c>
      <c r="N1230" s="24" t="str">
        <f>VLOOKUP(A1230,'Part 50 Counties'!$A$2:$B$34,2)</f>
        <v>Yes</v>
      </c>
      <c r="O1230" s="25">
        <f>(IF(N1230="No",0,(IF(D1230="CO2",0,(VLOOKUP(F1230,'Rule Reductions'!$C$2:$E$75,2,FALSE))))))</f>
        <v>0.75119553240227843</v>
      </c>
      <c r="P1230" s="25">
        <f>(IF(N1230="No",0,(IF(D1230="CO2",0,(VLOOKUP(F1230,'Rule Reductions'!$C$2:$E$75,3,FALSE))))))</f>
        <v>0.75119553240227843</v>
      </c>
      <c r="Q1230" s="22">
        <f t="shared" si="114"/>
        <v>7.1695976401314541</v>
      </c>
      <c r="R1230" s="22">
        <f t="shared" si="115"/>
        <v>7.5502234857156054</v>
      </c>
      <c r="S1230" s="22">
        <f t="shared" si="116"/>
        <v>6.5158200796394041</v>
      </c>
      <c r="T1230" s="22">
        <f t="shared" si="117"/>
        <v>7.393126138135333</v>
      </c>
      <c r="U1230" s="22">
        <f t="shared" si="118"/>
        <v>8.1057450251683907</v>
      </c>
      <c r="V1230" s="22">
        <f t="shared" si="119"/>
        <v>6.7594582800797305</v>
      </c>
    </row>
    <row r="1231" spans="1:22" x14ac:dyDescent="0.25">
      <c r="A1231" s="1" t="s">
        <v>41</v>
      </c>
      <c r="B1231" s="1" t="s">
        <v>45</v>
      </c>
      <c r="C1231" s="1" t="s">
        <v>73</v>
      </c>
      <c r="D1231" s="1" t="s">
        <v>24</v>
      </c>
      <c r="E1231" s="4">
        <v>0.56201000236569099</v>
      </c>
      <c r="F1231" s="1" t="s">
        <v>17</v>
      </c>
      <c r="G1231" s="1" t="s">
        <v>101</v>
      </c>
      <c r="H1231" s="13">
        <f>IF(G1231="Mix",'Growth Factors'!$N$7,(IF(G1231="Oil",'Growth Factors'!$E$7,'Growth Factors'!$K$7)))</f>
        <v>8.9570562775409979E-2</v>
      </c>
      <c r="I1231" s="23">
        <f>IF(G1231="Mix",'Growth Factors'!$O$7,(IF(G1231="Oil",'Growth Factors'!$F$7,'Growth Factors'!$L$7)))</f>
        <v>0.14741463403243865</v>
      </c>
      <c r="J1231" s="23">
        <f>IF(G1231="Mix",'Growth Factors'!$P$7,(IF(G1231="Oil",'Growth Factors'!$G$7,'Growth Factors'!$M$7)))</f>
        <v>-9.7846340250338504E-3</v>
      </c>
      <c r="K1231" s="23">
        <f>IF(G1231="Mix",'Growth Factors'!$N$12,(IF(G1231="Oil",'Growth Factors'!$E$12,'Growth Factors'!$K$12)))</f>
        <v>0.12354040091572198</v>
      </c>
      <c r="L1231" s="23">
        <f>IF(G1231="Mix",'Growth Factors'!$O$12,(IF(G1231="Oil",'Growth Factors'!$F$12,'Growth Factors'!$L$12)))</f>
        <v>0.23183776999580308</v>
      </c>
      <c r="M1231" s="23">
        <f>IF(G1231="Mix",'Growth Factors'!$P$12,(IF(G1231="Oil",'Growth Factors'!$G$12,'Growth Factors'!$M$12)))</f>
        <v>2.7241294693957304E-2</v>
      </c>
      <c r="N1231" s="24" t="str">
        <f>VLOOKUP(A1231,'Part 50 Counties'!$A$2:$B$34,2)</f>
        <v>Yes</v>
      </c>
      <c r="O1231" s="25">
        <f>(IF(N1231="No",0,(IF(D1231="CO2",0,(VLOOKUP(F1231,'Rule Reductions'!$C$2:$E$75,2,FALSE))))))</f>
        <v>0</v>
      </c>
      <c r="P1231" s="25">
        <f>(IF(N1231="No",0,(IF(D1231="CO2",0,(VLOOKUP(F1231,'Rule Reductions'!$C$2:$E$75,3,FALSE))))))</f>
        <v>0</v>
      </c>
      <c r="Q1231" s="22">
        <f t="shared" si="114"/>
        <v>0.61234955456299545</v>
      </c>
      <c r="R1231" s="22">
        <f t="shared" si="115"/>
        <v>0.64485850118699939</v>
      </c>
      <c r="S1231" s="22">
        <f t="shared" si="116"/>
        <v>0.55651094017413427</v>
      </c>
      <c r="T1231" s="22">
        <f t="shared" si="117"/>
        <v>0.63144094337659429</v>
      </c>
      <c r="U1231" s="22">
        <f t="shared" si="118"/>
        <v>0.69230514802948884</v>
      </c>
      <c r="V1231" s="22">
        <f t="shared" si="119"/>
        <v>0.57731988246108645</v>
      </c>
    </row>
    <row r="1232" spans="1:22" x14ac:dyDescent="0.25">
      <c r="A1232" s="1" t="s">
        <v>48</v>
      </c>
      <c r="B1232" s="1" t="s">
        <v>45</v>
      </c>
      <c r="C1232" s="1" t="s">
        <v>73</v>
      </c>
      <c r="D1232" s="1" t="s">
        <v>23</v>
      </c>
      <c r="E1232" s="7">
        <v>4.5768000000000003E-2</v>
      </c>
      <c r="F1232" s="1" t="s">
        <v>17</v>
      </c>
      <c r="G1232" s="1" t="s">
        <v>101</v>
      </c>
      <c r="H1232" s="13">
        <f>IF(G1232="Mix",'Growth Factors'!$N$7,(IF(G1232="Oil",'Growth Factors'!$E$7,'Growth Factors'!$K$7)))</f>
        <v>8.9570562775409979E-2</v>
      </c>
      <c r="I1232" s="23">
        <f>IF(G1232="Mix",'Growth Factors'!$O$7,(IF(G1232="Oil",'Growth Factors'!$F$7,'Growth Factors'!$L$7)))</f>
        <v>0.14741463403243865</v>
      </c>
      <c r="J1232" s="23">
        <f>IF(G1232="Mix",'Growth Factors'!$P$7,(IF(G1232="Oil",'Growth Factors'!$G$7,'Growth Factors'!$M$7)))</f>
        <v>-9.7846340250338504E-3</v>
      </c>
      <c r="K1232" s="23">
        <f>IF(G1232="Mix",'Growth Factors'!$N$12,(IF(G1232="Oil",'Growth Factors'!$E$12,'Growth Factors'!$K$12)))</f>
        <v>0.12354040091572198</v>
      </c>
      <c r="L1232" s="23">
        <f>IF(G1232="Mix",'Growth Factors'!$O$12,(IF(G1232="Oil",'Growth Factors'!$F$12,'Growth Factors'!$L$12)))</f>
        <v>0.23183776999580308</v>
      </c>
      <c r="M1232" s="23">
        <f>IF(G1232="Mix",'Growth Factors'!$P$12,(IF(G1232="Oil",'Growth Factors'!$G$12,'Growth Factors'!$M$12)))</f>
        <v>2.7241294693957304E-2</v>
      </c>
      <c r="N1232" s="24" t="str">
        <f>VLOOKUP(A1232,'Part 50 Counties'!$A$2:$B$34,2)</f>
        <v>No</v>
      </c>
      <c r="O1232" s="25">
        <f>(IF(N1232="No",0,(IF(D1232="CO2",0,(VLOOKUP(F1232,'Rule Reductions'!$C$2:$E$75,2,FALSE))))))</f>
        <v>0</v>
      </c>
      <c r="P1232" s="25">
        <f>(IF(N1232="No",0,(IF(D1232="CO2",0,(VLOOKUP(F1232,'Rule Reductions'!$C$2:$E$75,3,FALSE))))))</f>
        <v>0</v>
      </c>
      <c r="Q1232" s="22">
        <f t="shared" si="114"/>
        <v>4.986746551710497E-2</v>
      </c>
      <c r="R1232" s="22">
        <f t="shared" si="115"/>
        <v>5.2514872970396656E-2</v>
      </c>
      <c r="S1232" s="22">
        <f t="shared" si="116"/>
        <v>4.5320176869942254E-2</v>
      </c>
      <c r="T1232" s="22">
        <f t="shared" si="117"/>
        <v>5.1422197069110769E-2</v>
      </c>
      <c r="U1232" s="22">
        <f t="shared" si="118"/>
        <v>5.6378751057167921E-2</v>
      </c>
      <c r="V1232" s="22">
        <f t="shared" si="119"/>
        <v>4.7014779575553042E-2</v>
      </c>
    </row>
    <row r="1233" spans="1:22" x14ac:dyDescent="0.25">
      <c r="A1233" s="1" t="s">
        <v>48</v>
      </c>
      <c r="B1233" s="1" t="s">
        <v>45</v>
      </c>
      <c r="C1233" s="1" t="s">
        <v>73</v>
      </c>
      <c r="D1233" s="1" t="s">
        <v>24</v>
      </c>
      <c r="E1233" s="9">
        <v>1.5630645253439999E-3</v>
      </c>
      <c r="F1233" s="1" t="s">
        <v>17</v>
      </c>
      <c r="G1233" s="1" t="s">
        <v>101</v>
      </c>
      <c r="H1233" s="13">
        <f>IF(G1233="Mix",'Growth Factors'!$N$7,(IF(G1233="Oil",'Growth Factors'!$E$7,'Growth Factors'!$K$7)))</f>
        <v>8.9570562775409979E-2</v>
      </c>
      <c r="I1233" s="23">
        <f>IF(G1233="Mix",'Growth Factors'!$O$7,(IF(G1233="Oil",'Growth Factors'!$F$7,'Growth Factors'!$L$7)))</f>
        <v>0.14741463403243865</v>
      </c>
      <c r="J1233" s="23">
        <f>IF(G1233="Mix",'Growth Factors'!$P$7,(IF(G1233="Oil",'Growth Factors'!$G$7,'Growth Factors'!$M$7)))</f>
        <v>-9.7846340250338504E-3</v>
      </c>
      <c r="K1233" s="23">
        <f>IF(G1233="Mix",'Growth Factors'!$N$12,(IF(G1233="Oil",'Growth Factors'!$E$12,'Growth Factors'!$K$12)))</f>
        <v>0.12354040091572198</v>
      </c>
      <c r="L1233" s="23">
        <f>IF(G1233="Mix",'Growth Factors'!$O$12,(IF(G1233="Oil",'Growth Factors'!$F$12,'Growth Factors'!$L$12)))</f>
        <v>0.23183776999580308</v>
      </c>
      <c r="M1233" s="23">
        <f>IF(G1233="Mix",'Growth Factors'!$P$12,(IF(G1233="Oil",'Growth Factors'!$G$12,'Growth Factors'!$M$12)))</f>
        <v>2.7241294693957304E-2</v>
      </c>
      <c r="N1233" s="24" t="str">
        <f>VLOOKUP(A1233,'Part 50 Counties'!$A$2:$B$34,2)</f>
        <v>No</v>
      </c>
      <c r="O1233" s="25">
        <f>(IF(N1233="No",0,(IF(D1233="CO2",0,(VLOOKUP(F1233,'Rule Reductions'!$C$2:$E$75,2,FALSE))))))</f>
        <v>0</v>
      </c>
      <c r="P1233" s="25">
        <f>(IF(N1233="No",0,(IF(D1233="CO2",0,(VLOOKUP(F1233,'Rule Reductions'!$C$2:$E$75,3,FALSE))))))</f>
        <v>0</v>
      </c>
      <c r="Q1233" s="22">
        <f t="shared" si="114"/>
        <v>1.703069094533341E-3</v>
      </c>
      <c r="R1233" s="22">
        <f t="shared" si="115"/>
        <v>1.7934831103166731E-3</v>
      </c>
      <c r="S1233" s="22">
        <f t="shared" si="116"/>
        <v>1.5477705110059957E-3</v>
      </c>
      <c r="T1233" s="22">
        <f t="shared" si="117"/>
        <v>1.7561661434621404E-3</v>
      </c>
      <c r="U1233" s="22">
        <f t="shared" si="118"/>
        <v>1.9254419192593015E-3</v>
      </c>
      <c r="V1233" s="22">
        <f t="shared" si="119"/>
        <v>1.6056444267045663E-3</v>
      </c>
    </row>
    <row r="1234" spans="1:22" x14ac:dyDescent="0.25">
      <c r="A1234" s="1" t="s">
        <v>42</v>
      </c>
      <c r="B1234" s="1" t="s">
        <v>45</v>
      </c>
      <c r="C1234" s="1" t="s">
        <v>73</v>
      </c>
      <c r="D1234" s="1" t="s">
        <v>23</v>
      </c>
      <c r="E1234" s="2">
        <v>42.293698462158702</v>
      </c>
      <c r="F1234" s="1" t="s">
        <v>17</v>
      </c>
      <c r="G1234" s="1" t="s">
        <v>101</v>
      </c>
      <c r="H1234" s="13">
        <f>IF(G1234="Mix",'Growth Factors'!$N$7,(IF(G1234="Oil",'Growth Factors'!$E$7,'Growth Factors'!$K$7)))</f>
        <v>8.9570562775409979E-2</v>
      </c>
      <c r="I1234" s="23">
        <f>IF(G1234="Mix",'Growth Factors'!$O$7,(IF(G1234="Oil",'Growth Factors'!$F$7,'Growth Factors'!$L$7)))</f>
        <v>0.14741463403243865</v>
      </c>
      <c r="J1234" s="23">
        <f>IF(G1234="Mix",'Growth Factors'!$P$7,(IF(G1234="Oil",'Growth Factors'!$G$7,'Growth Factors'!$M$7)))</f>
        <v>-9.7846340250338504E-3</v>
      </c>
      <c r="K1234" s="23">
        <f>IF(G1234="Mix",'Growth Factors'!$N$12,(IF(G1234="Oil",'Growth Factors'!$E$12,'Growth Factors'!$K$12)))</f>
        <v>0.12354040091572198</v>
      </c>
      <c r="L1234" s="23">
        <f>IF(G1234="Mix",'Growth Factors'!$O$12,(IF(G1234="Oil",'Growth Factors'!$F$12,'Growth Factors'!$L$12)))</f>
        <v>0.23183776999580308</v>
      </c>
      <c r="M1234" s="23">
        <f>IF(G1234="Mix",'Growth Factors'!$P$12,(IF(G1234="Oil",'Growth Factors'!$G$12,'Growth Factors'!$M$12)))</f>
        <v>2.7241294693957304E-2</v>
      </c>
      <c r="N1234" s="24" t="str">
        <f>VLOOKUP(A1234,'Part 50 Counties'!$A$2:$B$34,2)</f>
        <v>Yes</v>
      </c>
      <c r="O1234" s="25">
        <f>(IF(N1234="No",0,(IF(D1234="CO2",0,(VLOOKUP(F1234,'Rule Reductions'!$C$2:$E$75,2,FALSE))))))</f>
        <v>0.75119553240227843</v>
      </c>
      <c r="P1234" s="25">
        <f>(IF(N1234="No",0,(IF(D1234="CO2",0,(VLOOKUP(F1234,'Rule Reductions'!$C$2:$E$75,3,FALSE))))))</f>
        <v>0.75119553240227843</v>
      </c>
      <c r="Q1234" s="22">
        <f t="shared" si="114"/>
        <v>11.465399721913588</v>
      </c>
      <c r="R1234" s="22">
        <f t="shared" si="115"/>
        <v>12.074084850865068</v>
      </c>
      <c r="S1234" s="22">
        <f t="shared" si="116"/>
        <v>10.41989878357621</v>
      </c>
      <c r="T1234" s="22">
        <f t="shared" si="117"/>
        <v>11.822859611225654</v>
      </c>
      <c r="U1234" s="22">
        <f t="shared" si="118"/>
        <v>12.962457786649818</v>
      </c>
      <c r="V1234" s="22">
        <f t="shared" si="119"/>
        <v>10.809517489644186</v>
      </c>
    </row>
    <row r="1235" spans="1:22" x14ac:dyDescent="0.25">
      <c r="A1235" s="1" t="s">
        <v>42</v>
      </c>
      <c r="B1235" s="1" t="s">
        <v>45</v>
      </c>
      <c r="C1235" s="1" t="s">
        <v>73</v>
      </c>
      <c r="D1235" s="1" t="s">
        <v>24</v>
      </c>
      <c r="E1235" s="6">
        <v>1.44441049885939</v>
      </c>
      <c r="F1235" s="1" t="s">
        <v>17</v>
      </c>
      <c r="G1235" s="1" t="s">
        <v>101</v>
      </c>
      <c r="H1235" s="13">
        <f>IF(G1235="Mix",'Growth Factors'!$N$7,(IF(G1235="Oil",'Growth Factors'!$E$7,'Growth Factors'!$K$7)))</f>
        <v>8.9570562775409979E-2</v>
      </c>
      <c r="I1235" s="23">
        <f>IF(G1235="Mix",'Growth Factors'!$O$7,(IF(G1235="Oil",'Growth Factors'!$F$7,'Growth Factors'!$L$7)))</f>
        <v>0.14741463403243865</v>
      </c>
      <c r="J1235" s="23">
        <f>IF(G1235="Mix",'Growth Factors'!$P$7,(IF(G1235="Oil",'Growth Factors'!$G$7,'Growth Factors'!$M$7)))</f>
        <v>-9.7846340250338504E-3</v>
      </c>
      <c r="K1235" s="23">
        <f>IF(G1235="Mix",'Growth Factors'!$N$12,(IF(G1235="Oil",'Growth Factors'!$E$12,'Growth Factors'!$K$12)))</f>
        <v>0.12354040091572198</v>
      </c>
      <c r="L1235" s="23">
        <f>IF(G1235="Mix",'Growth Factors'!$O$12,(IF(G1235="Oil",'Growth Factors'!$F$12,'Growth Factors'!$L$12)))</f>
        <v>0.23183776999580308</v>
      </c>
      <c r="M1235" s="23">
        <f>IF(G1235="Mix",'Growth Factors'!$P$12,(IF(G1235="Oil",'Growth Factors'!$G$12,'Growth Factors'!$M$12)))</f>
        <v>2.7241294693957304E-2</v>
      </c>
      <c r="N1235" s="24" t="str">
        <f>VLOOKUP(A1235,'Part 50 Counties'!$A$2:$B$34,2)</f>
        <v>Yes</v>
      </c>
      <c r="O1235" s="25">
        <f>(IF(N1235="No",0,(IF(D1235="CO2",0,(VLOOKUP(F1235,'Rule Reductions'!$C$2:$E$75,2,FALSE))))))</f>
        <v>0</v>
      </c>
      <c r="P1235" s="25">
        <f>(IF(N1235="No",0,(IF(D1235="CO2",0,(VLOOKUP(F1235,'Rule Reductions'!$C$2:$E$75,3,FALSE))))))</f>
        <v>0</v>
      </c>
      <c r="Q1235" s="22">
        <f t="shared" si="114"/>
        <v>1.5737871601209363</v>
      </c>
      <c r="R1235" s="22">
        <f t="shared" si="115"/>
        <v>1.6573377439413592</v>
      </c>
      <c r="S1235" s="22">
        <f t="shared" si="116"/>
        <v>1.4302774707461343</v>
      </c>
      <c r="T1235" s="22">
        <f t="shared" si="117"/>
        <v>1.622853550975357</v>
      </c>
      <c r="U1235" s="22">
        <f t="shared" si="118"/>
        <v>1.7792794078734766</v>
      </c>
      <c r="V1235" s="22">
        <f t="shared" si="119"/>
        <v>1.4837581109178646</v>
      </c>
    </row>
    <row r="1236" spans="1:22" x14ac:dyDescent="0.25">
      <c r="A1236" s="1" t="s">
        <v>43</v>
      </c>
      <c r="B1236" s="1" t="s">
        <v>45</v>
      </c>
      <c r="C1236" s="1" t="s">
        <v>73</v>
      </c>
      <c r="D1236" s="1" t="s">
        <v>23</v>
      </c>
      <c r="E1236" s="4">
        <v>0.50344800000000001</v>
      </c>
      <c r="F1236" s="1" t="s">
        <v>17</v>
      </c>
      <c r="G1236" s="1" t="s">
        <v>101</v>
      </c>
      <c r="H1236" s="13">
        <f>IF(G1236="Mix",'Growth Factors'!$N$7,(IF(G1236="Oil",'Growth Factors'!$E$7,'Growth Factors'!$K$7)))</f>
        <v>8.9570562775409979E-2</v>
      </c>
      <c r="I1236" s="23">
        <f>IF(G1236="Mix",'Growth Factors'!$O$7,(IF(G1236="Oil",'Growth Factors'!$F$7,'Growth Factors'!$L$7)))</f>
        <v>0.14741463403243865</v>
      </c>
      <c r="J1236" s="23">
        <f>IF(G1236="Mix",'Growth Factors'!$P$7,(IF(G1236="Oil",'Growth Factors'!$G$7,'Growth Factors'!$M$7)))</f>
        <v>-9.7846340250338504E-3</v>
      </c>
      <c r="K1236" s="23">
        <f>IF(G1236="Mix",'Growth Factors'!$N$12,(IF(G1236="Oil",'Growth Factors'!$E$12,'Growth Factors'!$K$12)))</f>
        <v>0.12354040091572198</v>
      </c>
      <c r="L1236" s="23">
        <f>IF(G1236="Mix",'Growth Factors'!$O$12,(IF(G1236="Oil",'Growth Factors'!$F$12,'Growth Factors'!$L$12)))</f>
        <v>0.23183776999580308</v>
      </c>
      <c r="M1236" s="23">
        <f>IF(G1236="Mix",'Growth Factors'!$P$12,(IF(G1236="Oil",'Growth Factors'!$G$12,'Growth Factors'!$M$12)))</f>
        <v>2.7241294693957304E-2</v>
      </c>
      <c r="N1236" s="24" t="str">
        <f>VLOOKUP(A1236,'Part 50 Counties'!$A$2:$B$34,2)</f>
        <v>No</v>
      </c>
      <c r="O1236" s="25">
        <f>(IF(N1236="No",0,(IF(D1236="CO2",0,(VLOOKUP(F1236,'Rule Reductions'!$C$2:$E$75,2,FALSE))))))</f>
        <v>0</v>
      </c>
      <c r="P1236" s="25">
        <f>(IF(N1236="No",0,(IF(D1236="CO2",0,(VLOOKUP(F1236,'Rule Reductions'!$C$2:$E$75,3,FALSE))))))</f>
        <v>0</v>
      </c>
      <c r="Q1236" s="22">
        <f t="shared" si="114"/>
        <v>0.54854212068815456</v>
      </c>
      <c r="R1236" s="22">
        <f t="shared" si="115"/>
        <v>0.57766360267436323</v>
      </c>
      <c r="S1236" s="22">
        <f t="shared" si="116"/>
        <v>0.4985219455693648</v>
      </c>
      <c r="T1236" s="22">
        <f t="shared" si="117"/>
        <v>0.56564416776021842</v>
      </c>
      <c r="U1236" s="22">
        <f t="shared" si="118"/>
        <v>0.62016626162884714</v>
      </c>
      <c r="V1236" s="22">
        <f t="shared" si="119"/>
        <v>0.51716257533108345</v>
      </c>
    </row>
    <row r="1237" spans="1:22" x14ac:dyDescent="0.25">
      <c r="A1237" s="1" t="s">
        <v>43</v>
      </c>
      <c r="B1237" s="1" t="s">
        <v>45</v>
      </c>
      <c r="C1237" s="1" t="s">
        <v>73</v>
      </c>
      <c r="D1237" s="1" t="s">
        <v>24</v>
      </c>
      <c r="E1237" s="7">
        <v>1.0698365151671999E-2</v>
      </c>
      <c r="F1237" s="1" t="s">
        <v>17</v>
      </c>
      <c r="G1237" s="1" t="s">
        <v>101</v>
      </c>
      <c r="H1237" s="13">
        <f>IF(G1237="Mix",'Growth Factors'!$N$7,(IF(G1237="Oil",'Growth Factors'!$E$7,'Growth Factors'!$K$7)))</f>
        <v>8.9570562775409979E-2</v>
      </c>
      <c r="I1237" s="23">
        <f>IF(G1237="Mix",'Growth Factors'!$O$7,(IF(G1237="Oil",'Growth Factors'!$F$7,'Growth Factors'!$L$7)))</f>
        <v>0.14741463403243865</v>
      </c>
      <c r="J1237" s="23">
        <f>IF(G1237="Mix",'Growth Factors'!$P$7,(IF(G1237="Oil",'Growth Factors'!$G$7,'Growth Factors'!$M$7)))</f>
        <v>-9.7846340250338504E-3</v>
      </c>
      <c r="K1237" s="23">
        <f>IF(G1237="Mix",'Growth Factors'!$N$12,(IF(G1237="Oil",'Growth Factors'!$E$12,'Growth Factors'!$K$12)))</f>
        <v>0.12354040091572198</v>
      </c>
      <c r="L1237" s="23">
        <f>IF(G1237="Mix",'Growth Factors'!$O$12,(IF(G1237="Oil",'Growth Factors'!$F$12,'Growth Factors'!$L$12)))</f>
        <v>0.23183776999580308</v>
      </c>
      <c r="M1237" s="23">
        <f>IF(G1237="Mix",'Growth Factors'!$P$12,(IF(G1237="Oil",'Growth Factors'!$G$12,'Growth Factors'!$M$12)))</f>
        <v>2.7241294693957304E-2</v>
      </c>
      <c r="N1237" s="24" t="str">
        <f>VLOOKUP(A1237,'Part 50 Counties'!$A$2:$B$34,2)</f>
        <v>No</v>
      </c>
      <c r="O1237" s="25">
        <f>(IF(N1237="No",0,(IF(D1237="CO2",0,(VLOOKUP(F1237,'Rule Reductions'!$C$2:$E$75,2,FALSE))))))</f>
        <v>0</v>
      </c>
      <c r="P1237" s="25">
        <f>(IF(N1237="No",0,(IF(D1237="CO2",0,(VLOOKUP(F1237,'Rule Reductions'!$C$2:$E$75,3,FALSE))))))</f>
        <v>0</v>
      </c>
      <c r="Q1237" s="22">
        <f t="shared" si="114"/>
        <v>1.1656623739084094E-2</v>
      </c>
      <c r="R1237" s="22">
        <f t="shared" si="115"/>
        <v>1.2275460735251122E-2</v>
      </c>
      <c r="S1237" s="22">
        <f t="shared" si="116"/>
        <v>1.0593685563996712E-2</v>
      </c>
      <c r="T1237" s="22">
        <f t="shared" si="117"/>
        <v>1.2020045471652346E-2</v>
      </c>
      <c r="U1237" s="22">
        <f t="shared" si="118"/>
        <v>1.3178650271036449E-2</v>
      </c>
      <c r="V1237" s="22">
        <f t="shared" si="119"/>
        <v>1.0989802469512259E-2</v>
      </c>
    </row>
    <row r="1238" spans="1:22" x14ac:dyDescent="0.25">
      <c r="A1238" s="1" t="s">
        <v>22</v>
      </c>
      <c r="B1238" s="1" t="s">
        <v>45</v>
      </c>
      <c r="C1238" s="1" t="s">
        <v>73</v>
      </c>
      <c r="D1238" s="1" t="s">
        <v>23</v>
      </c>
      <c r="E1238" s="2">
        <v>43.853749741692901</v>
      </c>
      <c r="F1238" s="1" t="s">
        <v>17</v>
      </c>
      <c r="G1238" s="1" t="s">
        <v>101</v>
      </c>
      <c r="H1238" s="13">
        <f>IF(G1238="Mix",'Growth Factors'!$N$7,(IF(G1238="Oil",'Growth Factors'!$E$7,'Growth Factors'!$K$7)))</f>
        <v>8.9570562775409979E-2</v>
      </c>
      <c r="I1238" s="23">
        <f>IF(G1238="Mix",'Growth Factors'!$O$7,(IF(G1238="Oil",'Growth Factors'!$F$7,'Growth Factors'!$L$7)))</f>
        <v>0.14741463403243865</v>
      </c>
      <c r="J1238" s="23">
        <f>IF(G1238="Mix",'Growth Factors'!$P$7,(IF(G1238="Oil",'Growth Factors'!$G$7,'Growth Factors'!$M$7)))</f>
        <v>-9.7846340250338504E-3</v>
      </c>
      <c r="K1238" s="23">
        <f>IF(G1238="Mix",'Growth Factors'!$N$12,(IF(G1238="Oil",'Growth Factors'!$E$12,'Growth Factors'!$K$12)))</f>
        <v>0.12354040091572198</v>
      </c>
      <c r="L1238" s="23">
        <f>IF(G1238="Mix",'Growth Factors'!$O$12,(IF(G1238="Oil",'Growth Factors'!$F$12,'Growth Factors'!$L$12)))</f>
        <v>0.23183776999580308</v>
      </c>
      <c r="M1238" s="23">
        <f>IF(G1238="Mix",'Growth Factors'!$P$12,(IF(G1238="Oil",'Growth Factors'!$G$12,'Growth Factors'!$M$12)))</f>
        <v>2.7241294693957304E-2</v>
      </c>
      <c r="N1238" s="24" t="str">
        <f>VLOOKUP(A1238,'Part 50 Counties'!$A$2:$B$34,2)</f>
        <v>Yes</v>
      </c>
      <c r="O1238" s="25">
        <f>(IF(N1238="No",0,(IF(D1238="CO2",0,(VLOOKUP(F1238,'Rule Reductions'!$C$2:$E$75,2,FALSE))))))</f>
        <v>0.75119553240227843</v>
      </c>
      <c r="P1238" s="25">
        <f>(IF(N1238="No",0,(IF(D1238="CO2",0,(VLOOKUP(F1238,'Rule Reductions'!$C$2:$E$75,3,FALSE))))))</f>
        <v>0.75119553240227843</v>
      </c>
      <c r="Q1238" s="22">
        <f t="shared" si="114"/>
        <v>11.888314060382852</v>
      </c>
      <c r="R1238" s="22">
        <f t="shared" si="115"/>
        <v>12.519451234172735</v>
      </c>
      <c r="S1238" s="22">
        <f t="shared" si="116"/>
        <v>10.804248628139442</v>
      </c>
      <c r="T1238" s="22">
        <f t="shared" si="117"/>
        <v>12.258959265190615</v>
      </c>
      <c r="U1238" s="22">
        <f t="shared" si="118"/>
        <v>13.440592818374801</v>
      </c>
      <c r="V1238" s="22">
        <f t="shared" si="119"/>
        <v>11.208238864317883</v>
      </c>
    </row>
    <row r="1239" spans="1:22" x14ac:dyDescent="0.25">
      <c r="A1239" s="1" t="s">
        <v>22</v>
      </c>
      <c r="B1239" s="1" t="s">
        <v>45</v>
      </c>
      <c r="C1239" s="1" t="s">
        <v>73</v>
      </c>
      <c r="D1239" s="1" t="s">
        <v>24</v>
      </c>
      <c r="E1239" s="6">
        <v>1.4976892266333199</v>
      </c>
      <c r="F1239" s="1" t="s">
        <v>17</v>
      </c>
      <c r="G1239" s="1" t="s">
        <v>101</v>
      </c>
      <c r="H1239" s="13">
        <f>IF(G1239="Mix",'Growth Factors'!$N$7,(IF(G1239="Oil",'Growth Factors'!$E$7,'Growth Factors'!$K$7)))</f>
        <v>8.9570562775409979E-2</v>
      </c>
      <c r="I1239" s="23">
        <f>IF(G1239="Mix",'Growth Factors'!$O$7,(IF(G1239="Oil",'Growth Factors'!$F$7,'Growth Factors'!$L$7)))</f>
        <v>0.14741463403243865</v>
      </c>
      <c r="J1239" s="23">
        <f>IF(G1239="Mix",'Growth Factors'!$P$7,(IF(G1239="Oil",'Growth Factors'!$G$7,'Growth Factors'!$M$7)))</f>
        <v>-9.7846340250338504E-3</v>
      </c>
      <c r="K1239" s="23">
        <f>IF(G1239="Mix",'Growth Factors'!$N$12,(IF(G1239="Oil",'Growth Factors'!$E$12,'Growth Factors'!$K$12)))</f>
        <v>0.12354040091572198</v>
      </c>
      <c r="L1239" s="23">
        <f>IF(G1239="Mix",'Growth Factors'!$O$12,(IF(G1239="Oil",'Growth Factors'!$F$12,'Growth Factors'!$L$12)))</f>
        <v>0.23183776999580308</v>
      </c>
      <c r="M1239" s="23">
        <f>IF(G1239="Mix",'Growth Factors'!$P$12,(IF(G1239="Oil",'Growth Factors'!$G$12,'Growth Factors'!$M$12)))</f>
        <v>2.7241294693957304E-2</v>
      </c>
      <c r="N1239" s="24" t="str">
        <f>VLOOKUP(A1239,'Part 50 Counties'!$A$2:$B$34,2)</f>
        <v>Yes</v>
      </c>
      <c r="O1239" s="25">
        <f>(IF(N1239="No",0,(IF(D1239="CO2",0,(VLOOKUP(F1239,'Rule Reductions'!$C$2:$E$75,2,FALSE))))))</f>
        <v>0</v>
      </c>
      <c r="P1239" s="25">
        <f>(IF(N1239="No",0,(IF(D1239="CO2",0,(VLOOKUP(F1239,'Rule Reductions'!$C$2:$E$75,3,FALSE))))))</f>
        <v>0</v>
      </c>
      <c r="Q1239" s="22">
        <f t="shared" si="114"/>
        <v>1.631838093525535</v>
      </c>
      <c r="R1239" s="22">
        <f t="shared" si="115"/>
        <v>1.7184705358717969</v>
      </c>
      <c r="S1239" s="22">
        <f t="shared" si="116"/>
        <v>1.4830348856674769</v>
      </c>
      <c r="T1239" s="22">
        <f t="shared" si="117"/>
        <v>1.6827143541387579</v>
      </c>
      <c r="U1239" s="22">
        <f t="shared" si="118"/>
        <v>1.844910157082728</v>
      </c>
      <c r="V1239" s="22">
        <f t="shared" si="119"/>
        <v>1.5384882202160033</v>
      </c>
    </row>
    <row r="1240" spans="1:22" x14ac:dyDescent="0.25">
      <c r="A1240" s="1" t="s">
        <v>44</v>
      </c>
      <c r="B1240" s="1" t="s">
        <v>45</v>
      </c>
      <c r="C1240" s="1" t="s">
        <v>73</v>
      </c>
      <c r="D1240" s="1" t="s">
        <v>23</v>
      </c>
      <c r="E1240" s="4">
        <v>0.77456779239714302</v>
      </c>
      <c r="F1240" s="1" t="s">
        <v>17</v>
      </c>
      <c r="G1240" s="1" t="s">
        <v>101</v>
      </c>
      <c r="H1240" s="13">
        <f>IF(G1240="Mix",'Growth Factors'!$N$7,(IF(G1240="Oil",'Growth Factors'!$E$7,'Growth Factors'!$K$7)))</f>
        <v>8.9570562775409979E-2</v>
      </c>
      <c r="I1240" s="23">
        <f>IF(G1240="Mix",'Growth Factors'!$O$7,(IF(G1240="Oil",'Growth Factors'!$F$7,'Growth Factors'!$L$7)))</f>
        <v>0.14741463403243865</v>
      </c>
      <c r="J1240" s="23">
        <f>IF(G1240="Mix",'Growth Factors'!$P$7,(IF(G1240="Oil",'Growth Factors'!$G$7,'Growth Factors'!$M$7)))</f>
        <v>-9.7846340250338504E-3</v>
      </c>
      <c r="K1240" s="23">
        <f>IF(G1240="Mix",'Growth Factors'!$N$12,(IF(G1240="Oil",'Growth Factors'!$E$12,'Growth Factors'!$K$12)))</f>
        <v>0.12354040091572198</v>
      </c>
      <c r="L1240" s="23">
        <f>IF(G1240="Mix",'Growth Factors'!$O$12,(IF(G1240="Oil",'Growth Factors'!$F$12,'Growth Factors'!$L$12)))</f>
        <v>0.23183776999580308</v>
      </c>
      <c r="M1240" s="23">
        <f>IF(G1240="Mix",'Growth Factors'!$P$12,(IF(G1240="Oil",'Growth Factors'!$G$12,'Growth Factors'!$M$12)))</f>
        <v>2.7241294693957304E-2</v>
      </c>
      <c r="N1240" s="24" t="str">
        <f>VLOOKUP(A1240,'Part 50 Counties'!$A$2:$B$34,2)</f>
        <v>Yes</v>
      </c>
      <c r="O1240" s="25">
        <f>(IF(N1240="No",0,(IF(D1240="CO2",0,(VLOOKUP(F1240,'Rule Reductions'!$C$2:$E$75,2,FALSE))))))</f>
        <v>0.75119553240227843</v>
      </c>
      <c r="P1240" s="25">
        <f>(IF(N1240="No",0,(IF(D1240="CO2",0,(VLOOKUP(F1240,'Rule Reductions'!$C$2:$E$75,3,FALSE))))))</f>
        <v>0.75119553240227843</v>
      </c>
      <c r="Q1240" s="22">
        <f t="shared" si="114"/>
        <v>0.20997760126131443</v>
      </c>
      <c r="R1240" s="22">
        <f t="shared" si="115"/>
        <v>0.22112507508696608</v>
      </c>
      <c r="S1240" s="22">
        <f t="shared" si="116"/>
        <v>0.19083027238721073</v>
      </c>
      <c r="T1240" s="22">
        <f t="shared" si="117"/>
        <v>0.21652413011555263</v>
      </c>
      <c r="U1240" s="22">
        <f t="shared" si="118"/>
        <v>0.23739475801175988</v>
      </c>
      <c r="V1240" s="22">
        <f t="shared" si="119"/>
        <v>0.19796575857094376</v>
      </c>
    </row>
    <row r="1241" spans="1:22" x14ac:dyDescent="0.25">
      <c r="A1241" s="1" t="s">
        <v>44</v>
      </c>
      <c r="B1241" s="1" t="s">
        <v>45</v>
      </c>
      <c r="C1241" s="1" t="s">
        <v>73</v>
      </c>
      <c r="D1241" s="1" t="s">
        <v>24</v>
      </c>
      <c r="E1241" s="7">
        <v>2.6452967985710299E-2</v>
      </c>
      <c r="F1241" s="1" t="s">
        <v>17</v>
      </c>
      <c r="G1241" s="1" t="s">
        <v>101</v>
      </c>
      <c r="H1241" s="13">
        <f>IF(G1241="Mix",'Growth Factors'!$N$7,(IF(G1241="Oil",'Growth Factors'!$E$7,'Growth Factors'!$K$7)))</f>
        <v>8.9570562775409979E-2</v>
      </c>
      <c r="I1241" s="23">
        <f>IF(G1241="Mix",'Growth Factors'!$O$7,(IF(G1241="Oil",'Growth Factors'!$F$7,'Growth Factors'!$L$7)))</f>
        <v>0.14741463403243865</v>
      </c>
      <c r="J1241" s="23">
        <f>IF(G1241="Mix",'Growth Factors'!$P$7,(IF(G1241="Oil",'Growth Factors'!$G$7,'Growth Factors'!$M$7)))</f>
        <v>-9.7846340250338504E-3</v>
      </c>
      <c r="K1241" s="23">
        <f>IF(G1241="Mix",'Growth Factors'!$N$12,(IF(G1241="Oil",'Growth Factors'!$E$12,'Growth Factors'!$K$12)))</f>
        <v>0.12354040091572198</v>
      </c>
      <c r="L1241" s="23">
        <f>IF(G1241="Mix",'Growth Factors'!$O$12,(IF(G1241="Oil",'Growth Factors'!$F$12,'Growth Factors'!$L$12)))</f>
        <v>0.23183776999580308</v>
      </c>
      <c r="M1241" s="23">
        <f>IF(G1241="Mix",'Growth Factors'!$P$12,(IF(G1241="Oil",'Growth Factors'!$G$12,'Growth Factors'!$M$12)))</f>
        <v>2.7241294693957304E-2</v>
      </c>
      <c r="N1241" s="24" t="str">
        <f>VLOOKUP(A1241,'Part 50 Counties'!$A$2:$B$34,2)</f>
        <v>Yes</v>
      </c>
      <c r="O1241" s="25">
        <f>(IF(N1241="No",0,(IF(D1241="CO2",0,(VLOOKUP(F1241,'Rule Reductions'!$C$2:$E$75,2,FALSE))))))</f>
        <v>0</v>
      </c>
      <c r="P1241" s="25">
        <f>(IF(N1241="No",0,(IF(D1241="CO2",0,(VLOOKUP(F1241,'Rule Reductions'!$C$2:$E$75,3,FALSE))))))</f>
        <v>0</v>
      </c>
      <c r="Q1241" s="22">
        <f t="shared" si="114"/>
        <v>2.8822375215270275E-2</v>
      </c>
      <c r="R1241" s="22">
        <f t="shared" si="115"/>
        <v>3.0352522580395599E-2</v>
      </c>
      <c r="S1241" s="22">
        <f t="shared" si="116"/>
        <v>2.6194135375094189E-2</v>
      </c>
      <c r="T1241" s="22">
        <f t="shared" si="117"/>
        <v>2.9720978256075708E-2</v>
      </c>
      <c r="U1241" s="22">
        <f t="shared" si="118"/>
        <v>3.2585765093287748E-2</v>
      </c>
      <c r="V1241" s="22">
        <f t="shared" si="119"/>
        <v>2.717358108213885E-2</v>
      </c>
    </row>
    <row r="1242" spans="1:22" x14ac:dyDescent="0.25">
      <c r="A1242" s="1" t="s">
        <v>49</v>
      </c>
      <c r="B1242" s="1" t="s">
        <v>45</v>
      </c>
      <c r="C1242" s="1" t="s">
        <v>73</v>
      </c>
      <c r="D1242" s="1" t="s">
        <v>23</v>
      </c>
      <c r="E1242" s="3">
        <v>0</v>
      </c>
      <c r="F1242" s="1" t="s">
        <v>17</v>
      </c>
      <c r="G1242" s="1" t="s">
        <v>101</v>
      </c>
      <c r="H1242" s="13">
        <f>IF(G1242="Mix",'Growth Factors'!$N$7,(IF(G1242="Oil",'Growth Factors'!$E$7,'Growth Factors'!$K$7)))</f>
        <v>8.9570562775409979E-2</v>
      </c>
      <c r="I1242" s="23">
        <f>IF(G1242="Mix",'Growth Factors'!$O$7,(IF(G1242="Oil",'Growth Factors'!$F$7,'Growth Factors'!$L$7)))</f>
        <v>0.14741463403243865</v>
      </c>
      <c r="J1242" s="23">
        <f>IF(G1242="Mix",'Growth Factors'!$P$7,(IF(G1242="Oil",'Growth Factors'!$G$7,'Growth Factors'!$M$7)))</f>
        <v>-9.7846340250338504E-3</v>
      </c>
      <c r="K1242" s="23">
        <f>IF(G1242="Mix",'Growth Factors'!$N$12,(IF(G1242="Oil",'Growth Factors'!$E$12,'Growth Factors'!$K$12)))</f>
        <v>0.12354040091572198</v>
      </c>
      <c r="L1242" s="23">
        <f>IF(G1242="Mix",'Growth Factors'!$O$12,(IF(G1242="Oil",'Growth Factors'!$F$12,'Growth Factors'!$L$12)))</f>
        <v>0.23183776999580308</v>
      </c>
      <c r="M1242" s="23">
        <f>IF(G1242="Mix",'Growth Factors'!$P$12,(IF(G1242="Oil",'Growth Factors'!$G$12,'Growth Factors'!$M$12)))</f>
        <v>2.7241294693957304E-2</v>
      </c>
      <c r="N1242" s="24" t="str">
        <f>VLOOKUP(A1242,'Part 50 Counties'!$A$2:$B$34,2)</f>
        <v>No</v>
      </c>
      <c r="O1242" s="25">
        <f>(IF(N1242="No",0,(IF(D1242="CO2",0,(VLOOKUP(F1242,'Rule Reductions'!$C$2:$E$75,2,FALSE))))))</f>
        <v>0</v>
      </c>
      <c r="P1242" s="25">
        <f>(IF(N1242="No",0,(IF(D1242="CO2",0,(VLOOKUP(F1242,'Rule Reductions'!$C$2:$E$75,3,FALSE))))))</f>
        <v>0</v>
      </c>
      <c r="Q1242" s="22">
        <f t="shared" si="114"/>
        <v>0</v>
      </c>
      <c r="R1242" s="22">
        <f t="shared" si="115"/>
        <v>0</v>
      </c>
      <c r="S1242" s="22">
        <f t="shared" si="116"/>
        <v>0</v>
      </c>
      <c r="T1242" s="22">
        <f t="shared" si="117"/>
        <v>0</v>
      </c>
      <c r="U1242" s="22">
        <f t="shared" si="118"/>
        <v>0</v>
      </c>
      <c r="V1242" s="22">
        <f t="shared" si="119"/>
        <v>0</v>
      </c>
    </row>
    <row r="1243" spans="1:22" x14ac:dyDescent="0.25">
      <c r="A1243" s="1" t="s">
        <v>49</v>
      </c>
      <c r="B1243" s="1" t="s">
        <v>45</v>
      </c>
      <c r="C1243" s="1" t="s">
        <v>73</v>
      </c>
      <c r="D1243" s="1" t="s">
        <v>24</v>
      </c>
      <c r="E1243" s="3">
        <v>0</v>
      </c>
      <c r="F1243" s="1" t="s">
        <v>17</v>
      </c>
      <c r="G1243" s="1" t="s">
        <v>101</v>
      </c>
      <c r="H1243" s="13">
        <f>IF(G1243="Mix",'Growth Factors'!$N$7,(IF(G1243="Oil",'Growth Factors'!$E$7,'Growth Factors'!$K$7)))</f>
        <v>8.9570562775409979E-2</v>
      </c>
      <c r="I1243" s="23">
        <f>IF(G1243="Mix",'Growth Factors'!$O$7,(IF(G1243="Oil",'Growth Factors'!$F$7,'Growth Factors'!$L$7)))</f>
        <v>0.14741463403243865</v>
      </c>
      <c r="J1243" s="23">
        <f>IF(G1243="Mix",'Growth Factors'!$P$7,(IF(G1243="Oil",'Growth Factors'!$G$7,'Growth Factors'!$M$7)))</f>
        <v>-9.7846340250338504E-3</v>
      </c>
      <c r="K1243" s="23">
        <f>IF(G1243="Mix",'Growth Factors'!$N$12,(IF(G1243="Oil",'Growth Factors'!$E$12,'Growth Factors'!$K$12)))</f>
        <v>0.12354040091572198</v>
      </c>
      <c r="L1243" s="23">
        <f>IF(G1243="Mix",'Growth Factors'!$O$12,(IF(G1243="Oil",'Growth Factors'!$F$12,'Growth Factors'!$L$12)))</f>
        <v>0.23183776999580308</v>
      </c>
      <c r="M1243" s="23">
        <f>IF(G1243="Mix",'Growth Factors'!$P$12,(IF(G1243="Oil",'Growth Factors'!$G$12,'Growth Factors'!$M$12)))</f>
        <v>2.7241294693957304E-2</v>
      </c>
      <c r="N1243" s="24" t="str">
        <f>VLOOKUP(A1243,'Part 50 Counties'!$A$2:$B$34,2)</f>
        <v>No</v>
      </c>
      <c r="O1243" s="25">
        <f>(IF(N1243="No",0,(IF(D1243="CO2",0,(VLOOKUP(F1243,'Rule Reductions'!$C$2:$E$75,2,FALSE))))))</f>
        <v>0</v>
      </c>
      <c r="P1243" s="25">
        <f>(IF(N1243="No",0,(IF(D1243="CO2",0,(VLOOKUP(F1243,'Rule Reductions'!$C$2:$E$75,3,FALSE))))))</f>
        <v>0</v>
      </c>
      <c r="Q1243" s="22">
        <f t="shared" si="114"/>
        <v>0</v>
      </c>
      <c r="R1243" s="22">
        <f t="shared" si="115"/>
        <v>0</v>
      </c>
      <c r="S1243" s="22">
        <f t="shared" si="116"/>
        <v>0</v>
      </c>
      <c r="T1243" s="22">
        <f t="shared" si="117"/>
        <v>0</v>
      </c>
      <c r="U1243" s="22">
        <f t="shared" si="118"/>
        <v>0</v>
      </c>
      <c r="V1243" s="22">
        <f t="shared" si="119"/>
        <v>0</v>
      </c>
    </row>
    <row r="1244" spans="1:22" x14ac:dyDescent="0.25">
      <c r="A1244" s="1" t="s">
        <v>39</v>
      </c>
      <c r="B1244" s="1" t="s">
        <v>45</v>
      </c>
      <c r="C1244" s="1" t="s">
        <v>74</v>
      </c>
      <c r="D1244" s="1" t="s">
        <v>23</v>
      </c>
      <c r="E1244" s="2">
        <v>103.51285136263699</v>
      </c>
      <c r="F1244" s="1" t="s">
        <v>17</v>
      </c>
      <c r="G1244" s="1" t="s">
        <v>101</v>
      </c>
      <c r="H1244" s="13">
        <f>IF(G1244="Mix",'Growth Factors'!$N$7,(IF(G1244="Oil",'Growth Factors'!$E$7,'Growth Factors'!$K$7)))</f>
        <v>8.9570562775409979E-2</v>
      </c>
      <c r="I1244" s="23">
        <f>IF(G1244="Mix",'Growth Factors'!$O$7,(IF(G1244="Oil",'Growth Factors'!$F$7,'Growth Factors'!$L$7)))</f>
        <v>0.14741463403243865</v>
      </c>
      <c r="J1244" s="23">
        <f>IF(G1244="Mix",'Growth Factors'!$P$7,(IF(G1244="Oil",'Growth Factors'!$G$7,'Growth Factors'!$M$7)))</f>
        <v>-9.7846340250338504E-3</v>
      </c>
      <c r="K1244" s="23">
        <f>IF(G1244="Mix",'Growth Factors'!$N$12,(IF(G1244="Oil",'Growth Factors'!$E$12,'Growth Factors'!$K$12)))</f>
        <v>0.12354040091572198</v>
      </c>
      <c r="L1244" s="23">
        <f>IF(G1244="Mix",'Growth Factors'!$O$12,(IF(G1244="Oil",'Growth Factors'!$F$12,'Growth Factors'!$L$12)))</f>
        <v>0.23183776999580308</v>
      </c>
      <c r="M1244" s="23">
        <f>IF(G1244="Mix",'Growth Factors'!$P$12,(IF(G1244="Oil",'Growth Factors'!$G$12,'Growth Factors'!$M$12)))</f>
        <v>2.7241294693957304E-2</v>
      </c>
      <c r="N1244" s="24" t="str">
        <f>VLOOKUP(A1244,'Part 50 Counties'!$A$2:$B$34,2)</f>
        <v>Yes</v>
      </c>
      <c r="O1244" s="25">
        <f>(IF(N1244="No",0,(IF(D1244="CO2",0,(VLOOKUP(F1244,'Rule Reductions'!$C$2:$E$75,2,FALSE))))))</f>
        <v>0.75119553240227843</v>
      </c>
      <c r="P1244" s="25">
        <f>(IF(N1244="No",0,(IF(D1244="CO2",0,(VLOOKUP(F1244,'Rule Reductions'!$C$2:$E$75,3,FALSE))))))</f>
        <v>0.75119553240227843</v>
      </c>
      <c r="Q1244" s="22">
        <f t="shared" si="114"/>
        <v>28.061301337586663</v>
      </c>
      <c r="R1244" s="22">
        <f t="shared" si="115"/>
        <v>29.551044149655365</v>
      </c>
      <c r="S1244" s="22">
        <f t="shared" si="116"/>
        <v>25.502461908435187</v>
      </c>
      <c r="T1244" s="22">
        <f t="shared" si="117"/>
        <v>28.936176170856935</v>
      </c>
      <c r="U1244" s="22">
        <f t="shared" si="118"/>
        <v>31.725316417160027</v>
      </c>
      <c r="V1244" s="22">
        <f t="shared" si="119"/>
        <v>26.456044703881709</v>
      </c>
    </row>
    <row r="1245" spans="1:22" x14ac:dyDescent="0.25">
      <c r="A1245" s="1" t="s">
        <v>39</v>
      </c>
      <c r="B1245" s="1" t="s">
        <v>45</v>
      </c>
      <c r="C1245" s="1" t="s">
        <v>74</v>
      </c>
      <c r="D1245" s="1" t="s">
        <v>24</v>
      </c>
      <c r="E1245" s="6">
        <v>2.1996676553849501</v>
      </c>
      <c r="F1245" s="1" t="s">
        <v>17</v>
      </c>
      <c r="G1245" s="1" t="s">
        <v>101</v>
      </c>
      <c r="H1245" s="13">
        <f>IF(G1245="Mix",'Growth Factors'!$N$7,(IF(G1245="Oil",'Growth Factors'!$E$7,'Growth Factors'!$K$7)))</f>
        <v>8.9570562775409979E-2</v>
      </c>
      <c r="I1245" s="23">
        <f>IF(G1245="Mix",'Growth Factors'!$O$7,(IF(G1245="Oil",'Growth Factors'!$F$7,'Growth Factors'!$L$7)))</f>
        <v>0.14741463403243865</v>
      </c>
      <c r="J1245" s="23">
        <f>IF(G1245="Mix",'Growth Factors'!$P$7,(IF(G1245="Oil",'Growth Factors'!$G$7,'Growth Factors'!$M$7)))</f>
        <v>-9.7846340250338504E-3</v>
      </c>
      <c r="K1245" s="23">
        <f>IF(G1245="Mix",'Growth Factors'!$N$12,(IF(G1245="Oil",'Growth Factors'!$E$12,'Growth Factors'!$K$12)))</f>
        <v>0.12354040091572198</v>
      </c>
      <c r="L1245" s="23">
        <f>IF(G1245="Mix",'Growth Factors'!$O$12,(IF(G1245="Oil",'Growth Factors'!$F$12,'Growth Factors'!$L$12)))</f>
        <v>0.23183776999580308</v>
      </c>
      <c r="M1245" s="23">
        <f>IF(G1245="Mix",'Growth Factors'!$P$12,(IF(G1245="Oil",'Growth Factors'!$G$12,'Growth Factors'!$M$12)))</f>
        <v>2.7241294693957304E-2</v>
      </c>
      <c r="N1245" s="24" t="str">
        <f>VLOOKUP(A1245,'Part 50 Counties'!$A$2:$B$34,2)</f>
        <v>Yes</v>
      </c>
      <c r="O1245" s="25">
        <f>(IF(N1245="No",0,(IF(D1245="CO2",0,(VLOOKUP(F1245,'Rule Reductions'!$C$2:$E$75,2,FALSE))))))</f>
        <v>0</v>
      </c>
      <c r="P1245" s="25">
        <f>(IF(N1245="No",0,(IF(D1245="CO2",0,(VLOOKUP(F1245,'Rule Reductions'!$C$2:$E$75,3,FALSE))))))</f>
        <v>0</v>
      </c>
      <c r="Q1245" s="22">
        <f t="shared" si="114"/>
        <v>2.3966931251966468</v>
      </c>
      <c r="R1245" s="22">
        <f t="shared" si="115"/>
        <v>2.5239308577965152</v>
      </c>
      <c r="S1245" s="22">
        <f t="shared" si="116"/>
        <v>2.1781447124003042</v>
      </c>
      <c r="T1245" s="22">
        <f t="shared" si="117"/>
        <v>2.4714154794125531</v>
      </c>
      <c r="U1245" s="22">
        <f t="shared" si="118"/>
        <v>2.7096336993412939</v>
      </c>
      <c r="V1245" s="22">
        <f t="shared" si="119"/>
        <v>2.2595894502140577</v>
      </c>
    </row>
    <row r="1246" spans="1:22" x14ac:dyDescent="0.25">
      <c r="A1246" s="1" t="s">
        <v>46</v>
      </c>
      <c r="B1246" s="1" t="s">
        <v>45</v>
      </c>
      <c r="C1246" s="1" t="s">
        <v>74</v>
      </c>
      <c r="D1246" s="1" t="s">
        <v>23</v>
      </c>
      <c r="E1246" s="6">
        <v>1.8475262699999999</v>
      </c>
      <c r="F1246" s="1" t="s">
        <v>17</v>
      </c>
      <c r="G1246" s="1" t="s">
        <v>101</v>
      </c>
      <c r="H1246" s="13">
        <f>IF(G1246="Mix",'Growth Factors'!$N$7,(IF(G1246="Oil",'Growth Factors'!$E$7,'Growth Factors'!$K$7)))</f>
        <v>8.9570562775409979E-2</v>
      </c>
      <c r="I1246" s="23">
        <f>IF(G1246="Mix",'Growth Factors'!$O$7,(IF(G1246="Oil",'Growth Factors'!$F$7,'Growth Factors'!$L$7)))</f>
        <v>0.14741463403243865</v>
      </c>
      <c r="J1246" s="23">
        <f>IF(G1246="Mix",'Growth Factors'!$P$7,(IF(G1246="Oil",'Growth Factors'!$G$7,'Growth Factors'!$M$7)))</f>
        <v>-9.7846340250338504E-3</v>
      </c>
      <c r="K1246" s="23">
        <f>IF(G1246="Mix",'Growth Factors'!$N$12,(IF(G1246="Oil",'Growth Factors'!$E$12,'Growth Factors'!$K$12)))</f>
        <v>0.12354040091572198</v>
      </c>
      <c r="L1246" s="23">
        <f>IF(G1246="Mix",'Growth Factors'!$O$12,(IF(G1246="Oil",'Growth Factors'!$F$12,'Growth Factors'!$L$12)))</f>
        <v>0.23183776999580308</v>
      </c>
      <c r="M1246" s="23">
        <f>IF(G1246="Mix",'Growth Factors'!$P$12,(IF(G1246="Oil",'Growth Factors'!$G$12,'Growth Factors'!$M$12)))</f>
        <v>2.7241294693957304E-2</v>
      </c>
      <c r="N1246" s="24" t="str">
        <f>VLOOKUP(A1246,'Part 50 Counties'!$A$2:$B$34,2)</f>
        <v>No</v>
      </c>
      <c r="O1246" s="25">
        <f>(IF(N1246="No",0,(IF(D1246="CO2",0,(VLOOKUP(F1246,'Rule Reductions'!$C$2:$E$75,2,FALSE))))))</f>
        <v>0</v>
      </c>
      <c r="P1246" s="25">
        <f>(IF(N1246="No",0,(IF(D1246="CO2",0,(VLOOKUP(F1246,'Rule Reductions'!$C$2:$E$75,3,FALSE))))))</f>
        <v>0</v>
      </c>
      <c r="Q1246" s="22">
        <f t="shared" si="114"/>
        <v>2.0130102377462538</v>
      </c>
      <c r="R1246" s="22">
        <f t="shared" si="115"/>
        <v>2.1198786789573663</v>
      </c>
      <c r="S1246" s="22">
        <f t="shared" si="116"/>
        <v>1.8294489015964142</v>
      </c>
      <c r="T1246" s="22">
        <f t="shared" si="117"/>
        <v>2.0757704060981284</v>
      </c>
      <c r="U1246" s="22">
        <f t="shared" si="118"/>
        <v>2.2758526404454642</v>
      </c>
      <c r="V1246" s="22">
        <f t="shared" si="119"/>
        <v>1.8978552775758977</v>
      </c>
    </row>
    <row r="1247" spans="1:22" x14ac:dyDescent="0.25">
      <c r="A1247" s="1" t="s">
        <v>46</v>
      </c>
      <c r="B1247" s="1" t="s">
        <v>45</v>
      </c>
      <c r="C1247" s="1" t="s">
        <v>74</v>
      </c>
      <c r="D1247" s="1" t="s">
        <v>24</v>
      </c>
      <c r="E1247" s="7">
        <v>6.3096547200623201E-2</v>
      </c>
      <c r="F1247" s="1" t="s">
        <v>17</v>
      </c>
      <c r="G1247" s="1" t="s">
        <v>101</v>
      </c>
      <c r="H1247" s="13">
        <f>IF(G1247="Mix",'Growth Factors'!$N$7,(IF(G1247="Oil",'Growth Factors'!$E$7,'Growth Factors'!$K$7)))</f>
        <v>8.9570562775409979E-2</v>
      </c>
      <c r="I1247" s="23">
        <f>IF(G1247="Mix",'Growth Factors'!$O$7,(IF(G1247="Oil",'Growth Factors'!$F$7,'Growth Factors'!$L$7)))</f>
        <v>0.14741463403243865</v>
      </c>
      <c r="J1247" s="23">
        <f>IF(G1247="Mix",'Growth Factors'!$P$7,(IF(G1247="Oil",'Growth Factors'!$G$7,'Growth Factors'!$M$7)))</f>
        <v>-9.7846340250338504E-3</v>
      </c>
      <c r="K1247" s="23">
        <f>IF(G1247="Mix",'Growth Factors'!$N$12,(IF(G1247="Oil",'Growth Factors'!$E$12,'Growth Factors'!$K$12)))</f>
        <v>0.12354040091572198</v>
      </c>
      <c r="L1247" s="23">
        <f>IF(G1247="Mix",'Growth Factors'!$O$12,(IF(G1247="Oil",'Growth Factors'!$F$12,'Growth Factors'!$L$12)))</f>
        <v>0.23183776999580308</v>
      </c>
      <c r="M1247" s="23">
        <f>IF(G1247="Mix",'Growth Factors'!$P$12,(IF(G1247="Oil",'Growth Factors'!$G$12,'Growth Factors'!$M$12)))</f>
        <v>2.7241294693957304E-2</v>
      </c>
      <c r="N1247" s="24" t="str">
        <f>VLOOKUP(A1247,'Part 50 Counties'!$A$2:$B$34,2)</f>
        <v>No</v>
      </c>
      <c r="O1247" s="25">
        <f>(IF(N1247="No",0,(IF(D1247="CO2",0,(VLOOKUP(F1247,'Rule Reductions'!$C$2:$E$75,2,FALSE))))))</f>
        <v>0</v>
      </c>
      <c r="P1247" s="25">
        <f>(IF(N1247="No",0,(IF(D1247="CO2",0,(VLOOKUP(F1247,'Rule Reductions'!$C$2:$E$75,3,FALSE))))))</f>
        <v>0</v>
      </c>
      <c r="Q1247" s="22">
        <f t="shared" si="114"/>
        <v>6.8748140442568245E-2</v>
      </c>
      <c r="R1247" s="22">
        <f t="shared" si="115"/>
        <v>7.2397901614913565E-2</v>
      </c>
      <c r="S1247" s="22">
        <f t="shared" si="116"/>
        <v>6.2479170578021832E-2</v>
      </c>
      <c r="T1247" s="22">
        <f t="shared" si="117"/>
        <v>7.089151993818596E-2</v>
      </c>
      <c r="U1247" s="22">
        <f t="shared" si="118"/>
        <v>7.7724709998050617E-2</v>
      </c>
      <c r="V1247" s="22">
        <f t="shared" si="119"/>
        <v>6.481537883708656E-2</v>
      </c>
    </row>
    <row r="1248" spans="1:22" x14ac:dyDescent="0.25">
      <c r="A1248" s="1" t="s">
        <v>40</v>
      </c>
      <c r="B1248" s="1" t="s">
        <v>45</v>
      </c>
      <c r="C1248" s="1" t="s">
        <v>74</v>
      </c>
      <c r="D1248" s="1" t="s">
        <v>23</v>
      </c>
      <c r="E1248" s="2">
        <v>399.63960349728399</v>
      </c>
      <c r="F1248" s="1" t="s">
        <v>17</v>
      </c>
      <c r="G1248" s="1" t="s">
        <v>101</v>
      </c>
      <c r="H1248" s="13">
        <f>IF(G1248="Mix",'Growth Factors'!$N$7,(IF(G1248="Oil",'Growth Factors'!$E$7,'Growth Factors'!$K$7)))</f>
        <v>8.9570562775409979E-2</v>
      </c>
      <c r="I1248" s="23">
        <f>IF(G1248="Mix",'Growth Factors'!$O$7,(IF(G1248="Oil",'Growth Factors'!$F$7,'Growth Factors'!$L$7)))</f>
        <v>0.14741463403243865</v>
      </c>
      <c r="J1248" s="23">
        <f>IF(G1248="Mix",'Growth Factors'!$P$7,(IF(G1248="Oil",'Growth Factors'!$G$7,'Growth Factors'!$M$7)))</f>
        <v>-9.7846340250338504E-3</v>
      </c>
      <c r="K1248" s="23">
        <f>IF(G1248="Mix",'Growth Factors'!$N$12,(IF(G1248="Oil",'Growth Factors'!$E$12,'Growth Factors'!$K$12)))</f>
        <v>0.12354040091572198</v>
      </c>
      <c r="L1248" s="23">
        <f>IF(G1248="Mix",'Growth Factors'!$O$12,(IF(G1248="Oil",'Growth Factors'!$F$12,'Growth Factors'!$L$12)))</f>
        <v>0.23183776999580308</v>
      </c>
      <c r="M1248" s="23">
        <f>IF(G1248="Mix",'Growth Factors'!$P$12,(IF(G1248="Oil",'Growth Factors'!$G$12,'Growth Factors'!$M$12)))</f>
        <v>2.7241294693957304E-2</v>
      </c>
      <c r="N1248" s="24" t="str">
        <f>VLOOKUP(A1248,'Part 50 Counties'!$A$2:$B$34,2)</f>
        <v>Yes</v>
      </c>
      <c r="O1248" s="25">
        <f>(IF(N1248="No",0,(IF(D1248="CO2",0,(VLOOKUP(F1248,'Rule Reductions'!$C$2:$E$75,2,FALSE))))))</f>
        <v>0.75119553240227843</v>
      </c>
      <c r="P1248" s="25">
        <f>(IF(N1248="No",0,(IF(D1248="CO2",0,(VLOOKUP(F1248,'Rule Reductions'!$C$2:$E$75,3,FALSE))))))</f>
        <v>0.75119553240227843</v>
      </c>
      <c r="Q1248" s="22">
        <f t="shared" si="114"/>
        <v>108.33830961610225</v>
      </c>
      <c r="R1248" s="22">
        <f t="shared" si="115"/>
        <v>114.08986817999822</v>
      </c>
      <c r="S1248" s="22">
        <f t="shared" si="116"/>
        <v>98.459211886519029</v>
      </c>
      <c r="T1248" s="22">
        <f t="shared" si="117"/>
        <v>111.71600259697676</v>
      </c>
      <c r="U1248" s="22">
        <f t="shared" si="118"/>
        <v>122.48423946281211</v>
      </c>
      <c r="V1248" s="22">
        <f t="shared" si="119"/>
        <v>102.14077842881248</v>
      </c>
    </row>
    <row r="1249" spans="1:22" x14ac:dyDescent="0.25">
      <c r="A1249" s="1" t="s">
        <v>40</v>
      </c>
      <c r="B1249" s="1" t="s">
        <v>45</v>
      </c>
      <c r="C1249" s="1" t="s">
        <v>74</v>
      </c>
      <c r="D1249" s="1" t="s">
        <v>24</v>
      </c>
      <c r="E1249" s="6">
        <v>8.4924171062023301</v>
      </c>
      <c r="F1249" s="1" t="s">
        <v>17</v>
      </c>
      <c r="G1249" s="1" t="s">
        <v>101</v>
      </c>
      <c r="H1249" s="13">
        <f>IF(G1249="Mix",'Growth Factors'!$N$7,(IF(G1249="Oil",'Growth Factors'!$E$7,'Growth Factors'!$K$7)))</f>
        <v>8.9570562775409979E-2</v>
      </c>
      <c r="I1249" s="23">
        <f>IF(G1249="Mix",'Growth Factors'!$O$7,(IF(G1249="Oil",'Growth Factors'!$F$7,'Growth Factors'!$L$7)))</f>
        <v>0.14741463403243865</v>
      </c>
      <c r="J1249" s="23">
        <f>IF(G1249="Mix",'Growth Factors'!$P$7,(IF(G1249="Oil",'Growth Factors'!$G$7,'Growth Factors'!$M$7)))</f>
        <v>-9.7846340250338504E-3</v>
      </c>
      <c r="K1249" s="23">
        <f>IF(G1249="Mix",'Growth Factors'!$N$12,(IF(G1249="Oil",'Growth Factors'!$E$12,'Growth Factors'!$K$12)))</f>
        <v>0.12354040091572198</v>
      </c>
      <c r="L1249" s="23">
        <f>IF(G1249="Mix",'Growth Factors'!$O$12,(IF(G1249="Oil",'Growth Factors'!$F$12,'Growth Factors'!$L$12)))</f>
        <v>0.23183776999580308</v>
      </c>
      <c r="M1249" s="23">
        <f>IF(G1249="Mix",'Growth Factors'!$P$12,(IF(G1249="Oil",'Growth Factors'!$G$12,'Growth Factors'!$M$12)))</f>
        <v>2.7241294693957304E-2</v>
      </c>
      <c r="N1249" s="24" t="str">
        <f>VLOOKUP(A1249,'Part 50 Counties'!$A$2:$B$34,2)</f>
        <v>Yes</v>
      </c>
      <c r="O1249" s="25">
        <f>(IF(N1249="No",0,(IF(D1249="CO2",0,(VLOOKUP(F1249,'Rule Reductions'!$C$2:$E$75,2,FALSE))))))</f>
        <v>0</v>
      </c>
      <c r="P1249" s="25">
        <f>(IF(N1249="No",0,(IF(D1249="CO2",0,(VLOOKUP(F1249,'Rule Reductions'!$C$2:$E$75,3,FALSE))))))</f>
        <v>0</v>
      </c>
      <c r="Q1249" s="22">
        <f t="shared" si="114"/>
        <v>9.2530876857283921</v>
      </c>
      <c r="R1249" s="22">
        <f t="shared" si="115"/>
        <v>9.744323665963968</v>
      </c>
      <c r="S1249" s="22">
        <f t="shared" si="116"/>
        <v>8.4093219128302028</v>
      </c>
      <c r="T1249" s="22">
        <f t="shared" si="117"/>
        <v>9.5415737202461006</v>
      </c>
      <c r="U1249" s="22">
        <f t="shared" si="118"/>
        <v>10.46128014997849</v>
      </c>
      <c r="V1249" s="22">
        <f t="shared" si="119"/>
        <v>8.7237615432563924</v>
      </c>
    </row>
    <row r="1250" spans="1:22" x14ac:dyDescent="0.25">
      <c r="A1250" s="1" t="s">
        <v>47</v>
      </c>
      <c r="B1250" s="1" t="s">
        <v>45</v>
      </c>
      <c r="C1250" s="1" t="s">
        <v>74</v>
      </c>
      <c r="D1250" s="1" t="s">
        <v>23</v>
      </c>
      <c r="E1250" s="7">
        <v>6.7020300000000003E-3</v>
      </c>
      <c r="F1250" s="1" t="s">
        <v>17</v>
      </c>
      <c r="G1250" s="1" t="s">
        <v>101</v>
      </c>
      <c r="H1250" s="13">
        <f>IF(G1250="Mix",'Growth Factors'!$N$7,(IF(G1250="Oil",'Growth Factors'!$E$7,'Growth Factors'!$K$7)))</f>
        <v>8.9570562775409979E-2</v>
      </c>
      <c r="I1250" s="23">
        <f>IF(G1250="Mix",'Growth Factors'!$O$7,(IF(G1250="Oil",'Growth Factors'!$F$7,'Growth Factors'!$L$7)))</f>
        <v>0.14741463403243865</v>
      </c>
      <c r="J1250" s="23">
        <f>IF(G1250="Mix",'Growth Factors'!$P$7,(IF(G1250="Oil",'Growth Factors'!$G$7,'Growth Factors'!$M$7)))</f>
        <v>-9.7846340250338504E-3</v>
      </c>
      <c r="K1250" s="23">
        <f>IF(G1250="Mix",'Growth Factors'!$N$12,(IF(G1250="Oil",'Growth Factors'!$E$12,'Growth Factors'!$K$12)))</f>
        <v>0.12354040091572198</v>
      </c>
      <c r="L1250" s="23">
        <f>IF(G1250="Mix",'Growth Factors'!$O$12,(IF(G1250="Oil",'Growth Factors'!$F$12,'Growth Factors'!$L$12)))</f>
        <v>0.23183776999580308</v>
      </c>
      <c r="M1250" s="23">
        <f>IF(G1250="Mix",'Growth Factors'!$P$12,(IF(G1250="Oil",'Growth Factors'!$G$12,'Growth Factors'!$M$12)))</f>
        <v>2.7241294693957304E-2</v>
      </c>
      <c r="N1250" s="24" t="str">
        <f>VLOOKUP(A1250,'Part 50 Counties'!$A$2:$B$34,2)</f>
        <v>No</v>
      </c>
      <c r="O1250" s="25">
        <f>(IF(N1250="No",0,(IF(D1250="CO2",0,(VLOOKUP(F1250,'Rule Reductions'!$C$2:$E$75,2,FALSE))))))</f>
        <v>0</v>
      </c>
      <c r="P1250" s="25">
        <f>(IF(N1250="No",0,(IF(D1250="CO2",0,(VLOOKUP(F1250,'Rule Reductions'!$C$2:$E$75,3,FALSE))))))</f>
        <v>0</v>
      </c>
      <c r="Q1250" s="22">
        <f t="shared" si="114"/>
        <v>7.3023345988376814E-3</v>
      </c>
      <c r="R1250" s="22">
        <f t="shared" si="115"/>
        <v>7.6900072997244254E-3</v>
      </c>
      <c r="S1250" s="22">
        <f t="shared" si="116"/>
        <v>6.6364530892252032E-3</v>
      </c>
      <c r="T1250" s="22">
        <f t="shared" si="117"/>
        <v>7.5300014731491966E-3</v>
      </c>
      <c r="U1250" s="22">
        <f t="shared" si="118"/>
        <v>8.2558136896449738E-3</v>
      </c>
      <c r="V1250" s="22">
        <f t="shared" si="119"/>
        <v>6.8846019742777433E-3</v>
      </c>
    </row>
    <row r="1251" spans="1:22" x14ac:dyDescent="0.25">
      <c r="A1251" s="1" t="s">
        <v>47</v>
      </c>
      <c r="B1251" s="1" t="s">
        <v>45</v>
      </c>
      <c r="C1251" s="1" t="s">
        <v>74</v>
      </c>
      <c r="D1251" s="1" t="s">
        <v>24</v>
      </c>
      <c r="E1251" s="8">
        <v>2.2888711197324E-4</v>
      </c>
      <c r="F1251" s="1" t="s">
        <v>17</v>
      </c>
      <c r="G1251" s="1" t="s">
        <v>101</v>
      </c>
      <c r="H1251" s="13">
        <f>IF(G1251="Mix",'Growth Factors'!$N$7,(IF(G1251="Oil",'Growth Factors'!$E$7,'Growth Factors'!$K$7)))</f>
        <v>8.9570562775409979E-2</v>
      </c>
      <c r="I1251" s="23">
        <f>IF(G1251="Mix",'Growth Factors'!$O$7,(IF(G1251="Oil",'Growth Factors'!$F$7,'Growth Factors'!$L$7)))</f>
        <v>0.14741463403243865</v>
      </c>
      <c r="J1251" s="23">
        <f>IF(G1251="Mix",'Growth Factors'!$P$7,(IF(G1251="Oil",'Growth Factors'!$G$7,'Growth Factors'!$M$7)))</f>
        <v>-9.7846340250338504E-3</v>
      </c>
      <c r="K1251" s="23">
        <f>IF(G1251="Mix",'Growth Factors'!$N$12,(IF(G1251="Oil",'Growth Factors'!$E$12,'Growth Factors'!$K$12)))</f>
        <v>0.12354040091572198</v>
      </c>
      <c r="L1251" s="23">
        <f>IF(G1251="Mix",'Growth Factors'!$O$12,(IF(G1251="Oil",'Growth Factors'!$F$12,'Growth Factors'!$L$12)))</f>
        <v>0.23183776999580308</v>
      </c>
      <c r="M1251" s="23">
        <f>IF(G1251="Mix",'Growth Factors'!$P$12,(IF(G1251="Oil",'Growth Factors'!$G$12,'Growth Factors'!$M$12)))</f>
        <v>2.7241294693957304E-2</v>
      </c>
      <c r="N1251" s="24" t="str">
        <f>VLOOKUP(A1251,'Part 50 Counties'!$A$2:$B$34,2)</f>
        <v>No</v>
      </c>
      <c r="O1251" s="25">
        <f>(IF(N1251="No",0,(IF(D1251="CO2",0,(VLOOKUP(F1251,'Rule Reductions'!$C$2:$E$75,2,FALSE))))))</f>
        <v>0</v>
      </c>
      <c r="P1251" s="25">
        <f>(IF(N1251="No",0,(IF(D1251="CO2",0,(VLOOKUP(F1251,'Rule Reductions'!$C$2:$E$75,3,FALSE))))))</f>
        <v>0</v>
      </c>
      <c r="Q1251" s="22">
        <f t="shared" si="114"/>
        <v>2.4938865940472138E-4</v>
      </c>
      <c r="R1251" s="22">
        <f t="shared" si="115"/>
        <v>2.6262842181951697E-4</v>
      </c>
      <c r="S1251" s="22">
        <f t="shared" si="116"/>
        <v>2.266475353495349E-4</v>
      </c>
      <c r="T1251" s="22">
        <f t="shared" si="117"/>
        <v>2.571639175508558E-4</v>
      </c>
      <c r="U1251" s="22">
        <f t="shared" si="118"/>
        <v>2.8195178959389565E-4</v>
      </c>
      <c r="V1251" s="22">
        <f t="shared" si="119"/>
        <v>2.3512229324215182E-4</v>
      </c>
    </row>
    <row r="1252" spans="1:22" x14ac:dyDescent="0.25">
      <c r="A1252" s="1" t="s">
        <v>41</v>
      </c>
      <c r="B1252" s="1" t="s">
        <v>45</v>
      </c>
      <c r="C1252" s="1" t="s">
        <v>74</v>
      </c>
      <c r="D1252" s="1" t="s">
        <v>23</v>
      </c>
      <c r="E1252" s="2">
        <v>174.017958017056</v>
      </c>
      <c r="F1252" s="1" t="s">
        <v>17</v>
      </c>
      <c r="G1252" s="1" t="s">
        <v>101</v>
      </c>
      <c r="H1252" s="13">
        <f>IF(G1252="Mix",'Growth Factors'!$N$7,(IF(G1252="Oil",'Growth Factors'!$E$7,'Growth Factors'!$K$7)))</f>
        <v>8.9570562775409979E-2</v>
      </c>
      <c r="I1252" s="23">
        <f>IF(G1252="Mix",'Growth Factors'!$O$7,(IF(G1252="Oil",'Growth Factors'!$F$7,'Growth Factors'!$L$7)))</f>
        <v>0.14741463403243865</v>
      </c>
      <c r="J1252" s="23">
        <f>IF(G1252="Mix",'Growth Factors'!$P$7,(IF(G1252="Oil",'Growth Factors'!$G$7,'Growth Factors'!$M$7)))</f>
        <v>-9.7846340250338504E-3</v>
      </c>
      <c r="K1252" s="23">
        <f>IF(G1252="Mix",'Growth Factors'!$N$12,(IF(G1252="Oil",'Growth Factors'!$E$12,'Growth Factors'!$K$12)))</f>
        <v>0.12354040091572198</v>
      </c>
      <c r="L1252" s="23">
        <f>IF(G1252="Mix",'Growth Factors'!$O$12,(IF(G1252="Oil",'Growth Factors'!$F$12,'Growth Factors'!$L$12)))</f>
        <v>0.23183776999580308</v>
      </c>
      <c r="M1252" s="23">
        <f>IF(G1252="Mix",'Growth Factors'!$P$12,(IF(G1252="Oil",'Growth Factors'!$G$12,'Growth Factors'!$M$12)))</f>
        <v>2.7241294693957304E-2</v>
      </c>
      <c r="N1252" s="24" t="str">
        <f>VLOOKUP(A1252,'Part 50 Counties'!$A$2:$B$34,2)</f>
        <v>Yes</v>
      </c>
      <c r="O1252" s="25">
        <f>(IF(N1252="No",0,(IF(D1252="CO2",0,(VLOOKUP(F1252,'Rule Reductions'!$C$2:$E$75,2,FALSE))))))</f>
        <v>0.75119553240227843</v>
      </c>
      <c r="P1252" s="25">
        <f>(IF(N1252="No",0,(IF(D1252="CO2",0,(VLOOKUP(F1252,'Rule Reductions'!$C$2:$E$75,3,FALSE))))))</f>
        <v>0.75119553240227843</v>
      </c>
      <c r="Q1252" s="22">
        <f t="shared" si="114"/>
        <v>47.174532377249307</v>
      </c>
      <c r="R1252" s="22">
        <f t="shared" si="115"/>
        <v>49.678975049962261</v>
      </c>
      <c r="S1252" s="22">
        <f t="shared" si="116"/>
        <v>42.872805524082985</v>
      </c>
      <c r="T1252" s="22">
        <f t="shared" si="117"/>
        <v>48.645305619432044</v>
      </c>
      <c r="U1252" s="22">
        <f t="shared" si="118"/>
        <v>53.334196746433143</v>
      </c>
      <c r="V1252" s="22">
        <f t="shared" si="119"/>
        <v>44.475896625133423</v>
      </c>
    </row>
    <row r="1253" spans="1:22" x14ac:dyDescent="0.25">
      <c r="A1253" s="1" t="s">
        <v>41</v>
      </c>
      <c r="B1253" s="1" t="s">
        <v>45</v>
      </c>
      <c r="C1253" s="1" t="s">
        <v>74</v>
      </c>
      <c r="D1253" s="1" t="s">
        <v>24</v>
      </c>
      <c r="E1253" s="6">
        <v>3.6979144972565101</v>
      </c>
      <c r="F1253" s="1" t="s">
        <v>17</v>
      </c>
      <c r="G1253" s="1" t="s">
        <v>101</v>
      </c>
      <c r="H1253" s="13">
        <f>IF(G1253="Mix",'Growth Factors'!$N$7,(IF(G1253="Oil",'Growth Factors'!$E$7,'Growth Factors'!$K$7)))</f>
        <v>8.9570562775409979E-2</v>
      </c>
      <c r="I1253" s="23">
        <f>IF(G1253="Mix",'Growth Factors'!$O$7,(IF(G1253="Oil",'Growth Factors'!$F$7,'Growth Factors'!$L$7)))</f>
        <v>0.14741463403243865</v>
      </c>
      <c r="J1253" s="23">
        <f>IF(G1253="Mix",'Growth Factors'!$P$7,(IF(G1253="Oil",'Growth Factors'!$G$7,'Growth Factors'!$M$7)))</f>
        <v>-9.7846340250338504E-3</v>
      </c>
      <c r="K1253" s="23">
        <f>IF(G1253="Mix",'Growth Factors'!$N$12,(IF(G1253="Oil",'Growth Factors'!$E$12,'Growth Factors'!$K$12)))</f>
        <v>0.12354040091572198</v>
      </c>
      <c r="L1253" s="23">
        <f>IF(G1253="Mix",'Growth Factors'!$O$12,(IF(G1253="Oil",'Growth Factors'!$F$12,'Growth Factors'!$L$12)))</f>
        <v>0.23183776999580308</v>
      </c>
      <c r="M1253" s="23">
        <f>IF(G1253="Mix",'Growth Factors'!$P$12,(IF(G1253="Oil",'Growth Factors'!$G$12,'Growth Factors'!$M$12)))</f>
        <v>2.7241294693957304E-2</v>
      </c>
      <c r="N1253" s="24" t="str">
        <f>VLOOKUP(A1253,'Part 50 Counties'!$A$2:$B$34,2)</f>
        <v>Yes</v>
      </c>
      <c r="O1253" s="25">
        <f>(IF(N1253="No",0,(IF(D1253="CO2",0,(VLOOKUP(F1253,'Rule Reductions'!$C$2:$E$75,2,FALSE))))))</f>
        <v>0</v>
      </c>
      <c r="P1253" s="25">
        <f>(IF(N1253="No",0,(IF(D1253="CO2",0,(VLOOKUP(F1253,'Rule Reductions'!$C$2:$E$75,3,FALSE))))))</f>
        <v>0</v>
      </c>
      <c r="Q1253" s="22">
        <f t="shared" si="114"/>
        <v>4.0291387798711229</v>
      </c>
      <c r="R1253" s="22">
        <f t="shared" si="115"/>
        <v>4.2430412095528283</v>
      </c>
      <c r="S1253" s="22">
        <f t="shared" si="116"/>
        <v>3.6617317572449881</v>
      </c>
      <c r="T1253" s="22">
        <f t="shared" si="117"/>
        <v>4.1547563367996396</v>
      </c>
      <c r="U1253" s="22">
        <f t="shared" si="118"/>
        <v>4.5552307479356111</v>
      </c>
      <c r="V1253" s="22">
        <f t="shared" si="119"/>
        <v>3.7986504758293318</v>
      </c>
    </row>
    <row r="1254" spans="1:22" x14ac:dyDescent="0.25">
      <c r="A1254" s="1" t="s">
        <v>48</v>
      </c>
      <c r="B1254" s="1" t="s">
        <v>45</v>
      </c>
      <c r="C1254" s="1" t="s">
        <v>74</v>
      </c>
      <c r="D1254" s="1" t="s">
        <v>23</v>
      </c>
      <c r="E1254" s="7">
        <v>1.7872079999999999E-2</v>
      </c>
      <c r="F1254" s="1" t="s">
        <v>17</v>
      </c>
      <c r="G1254" s="1" t="s">
        <v>101</v>
      </c>
      <c r="H1254" s="13">
        <f>IF(G1254="Mix",'Growth Factors'!$N$7,(IF(G1254="Oil",'Growth Factors'!$E$7,'Growth Factors'!$K$7)))</f>
        <v>8.9570562775409979E-2</v>
      </c>
      <c r="I1254" s="23">
        <f>IF(G1254="Mix",'Growth Factors'!$O$7,(IF(G1254="Oil",'Growth Factors'!$F$7,'Growth Factors'!$L$7)))</f>
        <v>0.14741463403243865</v>
      </c>
      <c r="J1254" s="23">
        <f>IF(G1254="Mix",'Growth Factors'!$P$7,(IF(G1254="Oil",'Growth Factors'!$G$7,'Growth Factors'!$M$7)))</f>
        <v>-9.7846340250338504E-3</v>
      </c>
      <c r="K1254" s="23">
        <f>IF(G1254="Mix",'Growth Factors'!$N$12,(IF(G1254="Oil",'Growth Factors'!$E$12,'Growth Factors'!$K$12)))</f>
        <v>0.12354040091572198</v>
      </c>
      <c r="L1254" s="23">
        <f>IF(G1254="Mix",'Growth Factors'!$O$12,(IF(G1254="Oil",'Growth Factors'!$F$12,'Growth Factors'!$L$12)))</f>
        <v>0.23183776999580308</v>
      </c>
      <c r="M1254" s="23">
        <f>IF(G1254="Mix",'Growth Factors'!$P$12,(IF(G1254="Oil",'Growth Factors'!$G$12,'Growth Factors'!$M$12)))</f>
        <v>2.7241294693957304E-2</v>
      </c>
      <c r="N1254" s="24" t="str">
        <f>VLOOKUP(A1254,'Part 50 Counties'!$A$2:$B$34,2)</f>
        <v>No</v>
      </c>
      <c r="O1254" s="25">
        <f>(IF(N1254="No",0,(IF(D1254="CO2",0,(VLOOKUP(F1254,'Rule Reductions'!$C$2:$E$75,2,FALSE))))))</f>
        <v>0</v>
      </c>
      <c r="P1254" s="25">
        <f>(IF(N1254="No",0,(IF(D1254="CO2",0,(VLOOKUP(F1254,'Rule Reductions'!$C$2:$E$75,3,FALSE))))))</f>
        <v>0</v>
      </c>
      <c r="Q1254" s="22">
        <f t="shared" si="114"/>
        <v>1.9472892263567146E-2</v>
      </c>
      <c r="R1254" s="22">
        <f t="shared" si="115"/>
        <v>2.0506686132598467E-2</v>
      </c>
      <c r="S1254" s="22">
        <f t="shared" si="116"/>
        <v>1.7697208237933873E-2</v>
      </c>
      <c r="T1254" s="22">
        <f t="shared" si="117"/>
        <v>2.0080003928397854E-2</v>
      </c>
      <c r="U1254" s="22">
        <f t="shared" si="118"/>
        <v>2.2015503172386593E-2</v>
      </c>
      <c r="V1254" s="22">
        <f t="shared" si="119"/>
        <v>1.8358938598073977E-2</v>
      </c>
    </row>
    <row r="1255" spans="1:22" x14ac:dyDescent="0.25">
      <c r="A1255" s="1" t="s">
        <v>48</v>
      </c>
      <c r="B1255" s="1" t="s">
        <v>45</v>
      </c>
      <c r="C1255" s="1" t="s">
        <v>74</v>
      </c>
      <c r="D1255" s="1" t="s">
        <v>24</v>
      </c>
      <c r="E1255" s="8">
        <v>6.1036563192864003E-4</v>
      </c>
      <c r="F1255" s="1" t="s">
        <v>17</v>
      </c>
      <c r="G1255" s="1" t="s">
        <v>101</v>
      </c>
      <c r="H1255" s="13">
        <f>IF(G1255="Mix",'Growth Factors'!$N$7,(IF(G1255="Oil",'Growth Factors'!$E$7,'Growth Factors'!$K$7)))</f>
        <v>8.9570562775409979E-2</v>
      </c>
      <c r="I1255" s="23">
        <f>IF(G1255="Mix",'Growth Factors'!$O$7,(IF(G1255="Oil",'Growth Factors'!$F$7,'Growth Factors'!$L$7)))</f>
        <v>0.14741463403243865</v>
      </c>
      <c r="J1255" s="23">
        <f>IF(G1255="Mix",'Growth Factors'!$P$7,(IF(G1255="Oil",'Growth Factors'!$G$7,'Growth Factors'!$M$7)))</f>
        <v>-9.7846340250338504E-3</v>
      </c>
      <c r="K1255" s="23">
        <f>IF(G1255="Mix",'Growth Factors'!$N$12,(IF(G1255="Oil",'Growth Factors'!$E$12,'Growth Factors'!$K$12)))</f>
        <v>0.12354040091572198</v>
      </c>
      <c r="L1255" s="23">
        <f>IF(G1255="Mix",'Growth Factors'!$O$12,(IF(G1255="Oil",'Growth Factors'!$F$12,'Growth Factors'!$L$12)))</f>
        <v>0.23183776999580308</v>
      </c>
      <c r="M1255" s="23">
        <f>IF(G1255="Mix",'Growth Factors'!$P$12,(IF(G1255="Oil",'Growth Factors'!$G$12,'Growth Factors'!$M$12)))</f>
        <v>2.7241294693957304E-2</v>
      </c>
      <c r="N1255" s="24" t="str">
        <f>VLOOKUP(A1255,'Part 50 Counties'!$A$2:$B$34,2)</f>
        <v>No</v>
      </c>
      <c r="O1255" s="25">
        <f>(IF(N1255="No",0,(IF(D1255="CO2",0,(VLOOKUP(F1255,'Rule Reductions'!$C$2:$E$75,2,FALSE))))))</f>
        <v>0</v>
      </c>
      <c r="P1255" s="25">
        <f>(IF(N1255="No",0,(IF(D1255="CO2",0,(VLOOKUP(F1255,'Rule Reductions'!$C$2:$E$75,3,FALSE))))))</f>
        <v>0</v>
      </c>
      <c r="Q1255" s="22">
        <f t="shared" si="114"/>
        <v>6.6503642507925709E-4</v>
      </c>
      <c r="R1255" s="22">
        <f t="shared" si="115"/>
        <v>7.003424581853787E-4</v>
      </c>
      <c r="S1255" s="22">
        <f t="shared" si="116"/>
        <v>6.0439342759875984E-4</v>
      </c>
      <c r="T1255" s="22">
        <f t="shared" si="117"/>
        <v>6.8577044680228217E-4</v>
      </c>
      <c r="U1255" s="22">
        <f t="shared" si="118"/>
        <v>7.5187143891705514E-4</v>
      </c>
      <c r="V1255" s="22">
        <f t="shared" si="119"/>
        <v>6.269927819790716E-4</v>
      </c>
    </row>
    <row r="1256" spans="1:22" x14ac:dyDescent="0.25">
      <c r="A1256" s="1" t="s">
        <v>42</v>
      </c>
      <c r="B1256" s="1" t="s">
        <v>45</v>
      </c>
      <c r="C1256" s="1" t="s">
        <v>74</v>
      </c>
      <c r="D1256" s="1" t="s">
        <v>23</v>
      </c>
      <c r="E1256" s="2">
        <v>18.6347855974137</v>
      </c>
      <c r="F1256" s="1" t="s">
        <v>17</v>
      </c>
      <c r="G1256" s="1" t="s">
        <v>101</v>
      </c>
      <c r="H1256" s="13">
        <f>IF(G1256="Mix",'Growth Factors'!$N$7,(IF(G1256="Oil",'Growth Factors'!$E$7,'Growth Factors'!$K$7)))</f>
        <v>8.9570562775409979E-2</v>
      </c>
      <c r="I1256" s="23">
        <f>IF(G1256="Mix",'Growth Factors'!$O$7,(IF(G1256="Oil",'Growth Factors'!$F$7,'Growth Factors'!$L$7)))</f>
        <v>0.14741463403243865</v>
      </c>
      <c r="J1256" s="23">
        <f>IF(G1256="Mix",'Growth Factors'!$P$7,(IF(G1256="Oil",'Growth Factors'!$G$7,'Growth Factors'!$M$7)))</f>
        <v>-9.7846340250338504E-3</v>
      </c>
      <c r="K1256" s="23">
        <f>IF(G1256="Mix",'Growth Factors'!$N$12,(IF(G1256="Oil",'Growth Factors'!$E$12,'Growth Factors'!$K$12)))</f>
        <v>0.12354040091572198</v>
      </c>
      <c r="L1256" s="23">
        <f>IF(G1256="Mix",'Growth Factors'!$O$12,(IF(G1256="Oil",'Growth Factors'!$F$12,'Growth Factors'!$L$12)))</f>
        <v>0.23183776999580308</v>
      </c>
      <c r="M1256" s="23">
        <f>IF(G1256="Mix",'Growth Factors'!$P$12,(IF(G1256="Oil",'Growth Factors'!$G$12,'Growth Factors'!$M$12)))</f>
        <v>2.7241294693957304E-2</v>
      </c>
      <c r="N1256" s="24" t="str">
        <f>VLOOKUP(A1256,'Part 50 Counties'!$A$2:$B$34,2)</f>
        <v>Yes</v>
      </c>
      <c r="O1256" s="25">
        <f>(IF(N1256="No",0,(IF(D1256="CO2",0,(VLOOKUP(F1256,'Rule Reductions'!$C$2:$E$75,2,FALSE))))))</f>
        <v>0.75119553240227843</v>
      </c>
      <c r="P1256" s="25">
        <f>(IF(N1256="No",0,(IF(D1256="CO2",0,(VLOOKUP(F1256,'Rule Reductions'!$C$2:$E$75,3,FALSE))))))</f>
        <v>0.75119553240227843</v>
      </c>
      <c r="Q1256" s="22">
        <f t="shared" si="114"/>
        <v>5.0517044707657677</v>
      </c>
      <c r="R1256" s="22">
        <f t="shared" si="115"/>
        <v>5.3198937586922792</v>
      </c>
      <c r="S1256" s="22">
        <f t="shared" si="116"/>
        <v>4.5910522569319836</v>
      </c>
      <c r="T1256" s="22">
        <f t="shared" si="117"/>
        <v>5.2092028366976457</v>
      </c>
      <c r="U1256" s="22">
        <f t="shared" si="118"/>
        <v>5.7113146982373433</v>
      </c>
      <c r="V1256" s="22">
        <f t="shared" si="119"/>
        <v>4.7627199359554826</v>
      </c>
    </row>
    <row r="1257" spans="1:22" x14ac:dyDescent="0.25">
      <c r="A1257" s="1" t="s">
        <v>42</v>
      </c>
      <c r="B1257" s="1" t="s">
        <v>45</v>
      </c>
      <c r="C1257" s="1" t="s">
        <v>74</v>
      </c>
      <c r="D1257" s="1" t="s">
        <v>24</v>
      </c>
      <c r="E1257" s="4">
        <v>0.63641348332259695</v>
      </c>
      <c r="F1257" s="1" t="s">
        <v>17</v>
      </c>
      <c r="G1257" s="1" t="s">
        <v>101</v>
      </c>
      <c r="H1257" s="13">
        <f>IF(G1257="Mix",'Growth Factors'!$N$7,(IF(G1257="Oil",'Growth Factors'!$E$7,'Growth Factors'!$K$7)))</f>
        <v>8.9570562775409979E-2</v>
      </c>
      <c r="I1257" s="23">
        <f>IF(G1257="Mix",'Growth Factors'!$O$7,(IF(G1257="Oil",'Growth Factors'!$F$7,'Growth Factors'!$L$7)))</f>
        <v>0.14741463403243865</v>
      </c>
      <c r="J1257" s="23">
        <f>IF(G1257="Mix",'Growth Factors'!$P$7,(IF(G1257="Oil",'Growth Factors'!$G$7,'Growth Factors'!$M$7)))</f>
        <v>-9.7846340250338504E-3</v>
      </c>
      <c r="K1257" s="23">
        <f>IF(G1257="Mix",'Growth Factors'!$N$12,(IF(G1257="Oil",'Growth Factors'!$E$12,'Growth Factors'!$K$12)))</f>
        <v>0.12354040091572198</v>
      </c>
      <c r="L1257" s="23">
        <f>IF(G1257="Mix",'Growth Factors'!$O$12,(IF(G1257="Oil",'Growth Factors'!$F$12,'Growth Factors'!$L$12)))</f>
        <v>0.23183776999580308</v>
      </c>
      <c r="M1257" s="23">
        <f>IF(G1257="Mix",'Growth Factors'!$P$12,(IF(G1257="Oil",'Growth Factors'!$G$12,'Growth Factors'!$M$12)))</f>
        <v>2.7241294693957304E-2</v>
      </c>
      <c r="N1257" s="24" t="str">
        <f>VLOOKUP(A1257,'Part 50 Counties'!$A$2:$B$34,2)</f>
        <v>Yes</v>
      </c>
      <c r="O1257" s="25">
        <f>(IF(N1257="No",0,(IF(D1257="CO2",0,(VLOOKUP(F1257,'Rule Reductions'!$C$2:$E$75,2,FALSE))))))</f>
        <v>0</v>
      </c>
      <c r="P1257" s="25">
        <f>(IF(N1257="No",0,(IF(D1257="CO2",0,(VLOOKUP(F1257,'Rule Reductions'!$C$2:$E$75,3,FALSE))))))</f>
        <v>0</v>
      </c>
      <c r="Q1257" s="22">
        <f t="shared" si="114"/>
        <v>0.69341739718166095</v>
      </c>
      <c r="R1257" s="22">
        <f t="shared" si="115"/>
        <v>0.73023014405990716</v>
      </c>
      <c r="S1257" s="22">
        <f t="shared" si="116"/>
        <v>0.63018641029968836</v>
      </c>
      <c r="T1257" s="22">
        <f t="shared" si="117"/>
        <v>0.71503626020044164</v>
      </c>
      <c r="U1257" s="22">
        <f t="shared" si="118"/>
        <v>0.78395816609136915</v>
      </c>
      <c r="V1257" s="22">
        <f t="shared" si="119"/>
        <v>0.65375021056899574</v>
      </c>
    </row>
    <row r="1258" spans="1:22" x14ac:dyDescent="0.25">
      <c r="A1258" s="1" t="s">
        <v>43</v>
      </c>
      <c r="B1258" s="1" t="s">
        <v>45</v>
      </c>
      <c r="C1258" s="1" t="s">
        <v>74</v>
      </c>
      <c r="D1258" s="1" t="s">
        <v>23</v>
      </c>
      <c r="E1258" s="6">
        <v>4.1298157083333296</v>
      </c>
      <c r="F1258" s="1" t="s">
        <v>17</v>
      </c>
      <c r="G1258" s="1" t="s">
        <v>101</v>
      </c>
      <c r="H1258" s="13">
        <f>IF(G1258="Mix",'Growth Factors'!$N$7,(IF(G1258="Oil",'Growth Factors'!$E$7,'Growth Factors'!$K$7)))</f>
        <v>8.9570562775409979E-2</v>
      </c>
      <c r="I1258" s="23">
        <f>IF(G1258="Mix",'Growth Factors'!$O$7,(IF(G1258="Oil",'Growth Factors'!$F$7,'Growth Factors'!$L$7)))</f>
        <v>0.14741463403243865</v>
      </c>
      <c r="J1258" s="23">
        <f>IF(G1258="Mix",'Growth Factors'!$P$7,(IF(G1258="Oil",'Growth Factors'!$G$7,'Growth Factors'!$M$7)))</f>
        <v>-9.7846340250338504E-3</v>
      </c>
      <c r="K1258" s="23">
        <f>IF(G1258="Mix",'Growth Factors'!$N$12,(IF(G1258="Oil",'Growth Factors'!$E$12,'Growth Factors'!$K$12)))</f>
        <v>0.12354040091572198</v>
      </c>
      <c r="L1258" s="23">
        <f>IF(G1258="Mix",'Growth Factors'!$O$12,(IF(G1258="Oil",'Growth Factors'!$F$12,'Growth Factors'!$L$12)))</f>
        <v>0.23183776999580308</v>
      </c>
      <c r="M1258" s="23">
        <f>IF(G1258="Mix",'Growth Factors'!$P$12,(IF(G1258="Oil",'Growth Factors'!$G$12,'Growth Factors'!$M$12)))</f>
        <v>2.7241294693957304E-2</v>
      </c>
      <c r="N1258" s="24" t="str">
        <f>VLOOKUP(A1258,'Part 50 Counties'!$A$2:$B$34,2)</f>
        <v>No</v>
      </c>
      <c r="O1258" s="25">
        <f>(IF(N1258="No",0,(IF(D1258="CO2",0,(VLOOKUP(F1258,'Rule Reductions'!$C$2:$E$75,2,FALSE))))))</f>
        <v>0</v>
      </c>
      <c r="P1258" s="25">
        <f>(IF(N1258="No",0,(IF(D1258="CO2",0,(VLOOKUP(F1258,'Rule Reductions'!$C$2:$E$75,3,FALSE))))))</f>
        <v>0</v>
      </c>
      <c r="Q1258" s="22">
        <f t="shared" si="114"/>
        <v>4.499725625487474</v>
      </c>
      <c r="R1258" s="22">
        <f t="shared" si="115"/>
        <v>4.7386109795987039</v>
      </c>
      <c r="S1258" s="22">
        <f t="shared" si="116"/>
        <v>4.0894069730364517</v>
      </c>
      <c r="T1258" s="22">
        <f t="shared" si="117"/>
        <v>4.6400147966488756</v>
      </c>
      <c r="U1258" s="22">
        <f t="shared" si="118"/>
        <v>5.0872629726469674</v>
      </c>
      <c r="V1258" s="22">
        <f t="shared" si="119"/>
        <v>4.2423172350757721</v>
      </c>
    </row>
    <row r="1259" spans="1:22" x14ac:dyDescent="0.25">
      <c r="A1259" s="1" t="s">
        <v>43</v>
      </c>
      <c r="B1259" s="1" t="s">
        <v>45</v>
      </c>
      <c r="C1259" s="1" t="s">
        <v>74</v>
      </c>
      <c r="D1259" s="1" t="s">
        <v>24</v>
      </c>
      <c r="E1259" s="7">
        <v>8.7759364337252205E-2</v>
      </c>
      <c r="F1259" s="1" t="s">
        <v>17</v>
      </c>
      <c r="G1259" s="1" t="s">
        <v>101</v>
      </c>
      <c r="H1259" s="13">
        <f>IF(G1259="Mix",'Growth Factors'!$N$7,(IF(G1259="Oil",'Growth Factors'!$E$7,'Growth Factors'!$K$7)))</f>
        <v>8.9570562775409979E-2</v>
      </c>
      <c r="I1259" s="23">
        <f>IF(G1259="Mix",'Growth Factors'!$O$7,(IF(G1259="Oil",'Growth Factors'!$F$7,'Growth Factors'!$L$7)))</f>
        <v>0.14741463403243865</v>
      </c>
      <c r="J1259" s="23">
        <f>IF(G1259="Mix",'Growth Factors'!$P$7,(IF(G1259="Oil",'Growth Factors'!$G$7,'Growth Factors'!$M$7)))</f>
        <v>-9.7846340250338504E-3</v>
      </c>
      <c r="K1259" s="23">
        <f>IF(G1259="Mix",'Growth Factors'!$N$12,(IF(G1259="Oil",'Growth Factors'!$E$12,'Growth Factors'!$K$12)))</f>
        <v>0.12354040091572198</v>
      </c>
      <c r="L1259" s="23">
        <f>IF(G1259="Mix",'Growth Factors'!$O$12,(IF(G1259="Oil",'Growth Factors'!$F$12,'Growth Factors'!$L$12)))</f>
        <v>0.23183776999580308</v>
      </c>
      <c r="M1259" s="23">
        <f>IF(G1259="Mix",'Growth Factors'!$P$12,(IF(G1259="Oil",'Growth Factors'!$G$12,'Growth Factors'!$M$12)))</f>
        <v>2.7241294693957304E-2</v>
      </c>
      <c r="N1259" s="24" t="str">
        <f>VLOOKUP(A1259,'Part 50 Counties'!$A$2:$B$34,2)</f>
        <v>No</v>
      </c>
      <c r="O1259" s="25">
        <f>(IF(N1259="No",0,(IF(D1259="CO2",0,(VLOOKUP(F1259,'Rule Reductions'!$C$2:$E$75,2,FALSE))))))</f>
        <v>0</v>
      </c>
      <c r="P1259" s="25">
        <f>(IF(N1259="No",0,(IF(D1259="CO2",0,(VLOOKUP(F1259,'Rule Reductions'!$C$2:$E$75,3,FALSE))))))</f>
        <v>0</v>
      </c>
      <c r="Q1259" s="22">
        <f t="shared" si="114"/>
        <v>9.5620019989752128E-2</v>
      </c>
      <c r="R1259" s="22">
        <f t="shared" si="115"/>
        <v>0.1006963789139477</v>
      </c>
      <c r="S1259" s="22">
        <f t="shared" si="116"/>
        <v>8.6900671074942593E-2</v>
      </c>
      <c r="T1259" s="22">
        <f t="shared" si="117"/>
        <v>9.8601191391585255E-2</v>
      </c>
      <c r="U1259" s="22">
        <f t="shared" si="118"/>
        <v>0.10810529966144998</v>
      </c>
      <c r="V1259" s="22">
        <f t="shared" si="119"/>
        <v>9.0150043043317654E-2</v>
      </c>
    </row>
    <row r="1260" spans="1:22" x14ac:dyDescent="0.25">
      <c r="A1260" s="1" t="s">
        <v>22</v>
      </c>
      <c r="B1260" s="1" t="s">
        <v>45</v>
      </c>
      <c r="C1260" s="1" t="s">
        <v>74</v>
      </c>
      <c r="D1260" s="1" t="s">
        <v>23</v>
      </c>
      <c r="E1260" s="2">
        <v>13.4150744586473</v>
      </c>
      <c r="F1260" s="1" t="s">
        <v>17</v>
      </c>
      <c r="G1260" s="1" t="s">
        <v>101</v>
      </c>
      <c r="H1260" s="13">
        <f>IF(G1260="Mix",'Growth Factors'!$N$7,(IF(G1260="Oil",'Growth Factors'!$E$7,'Growth Factors'!$K$7)))</f>
        <v>8.9570562775409979E-2</v>
      </c>
      <c r="I1260" s="23">
        <f>IF(G1260="Mix",'Growth Factors'!$O$7,(IF(G1260="Oil",'Growth Factors'!$F$7,'Growth Factors'!$L$7)))</f>
        <v>0.14741463403243865</v>
      </c>
      <c r="J1260" s="23">
        <f>IF(G1260="Mix",'Growth Factors'!$P$7,(IF(G1260="Oil",'Growth Factors'!$G$7,'Growth Factors'!$M$7)))</f>
        <v>-9.7846340250338504E-3</v>
      </c>
      <c r="K1260" s="23">
        <f>IF(G1260="Mix",'Growth Factors'!$N$12,(IF(G1260="Oil",'Growth Factors'!$E$12,'Growth Factors'!$K$12)))</f>
        <v>0.12354040091572198</v>
      </c>
      <c r="L1260" s="23">
        <f>IF(G1260="Mix",'Growth Factors'!$O$12,(IF(G1260="Oil",'Growth Factors'!$F$12,'Growth Factors'!$L$12)))</f>
        <v>0.23183776999580308</v>
      </c>
      <c r="M1260" s="23">
        <f>IF(G1260="Mix",'Growth Factors'!$P$12,(IF(G1260="Oil",'Growth Factors'!$G$12,'Growth Factors'!$M$12)))</f>
        <v>2.7241294693957304E-2</v>
      </c>
      <c r="N1260" s="24" t="str">
        <f>VLOOKUP(A1260,'Part 50 Counties'!$A$2:$B$34,2)</f>
        <v>Yes</v>
      </c>
      <c r="O1260" s="25">
        <f>(IF(N1260="No",0,(IF(D1260="CO2",0,(VLOOKUP(F1260,'Rule Reductions'!$C$2:$E$75,2,FALSE))))))</f>
        <v>0.75119553240227843</v>
      </c>
      <c r="P1260" s="25">
        <f>(IF(N1260="No",0,(IF(D1260="CO2",0,(VLOOKUP(F1260,'Rule Reductions'!$C$2:$E$75,3,FALSE))))))</f>
        <v>0.75119553240227843</v>
      </c>
      <c r="Q1260" s="22">
        <f t="shared" si="114"/>
        <v>3.6366928540250987</v>
      </c>
      <c r="R1260" s="22">
        <f t="shared" si="115"/>
        <v>3.8297607725014498</v>
      </c>
      <c r="S1260" s="22">
        <f t="shared" si="116"/>
        <v>3.3050719874572212</v>
      </c>
      <c r="T1260" s="22">
        <f t="shared" si="117"/>
        <v>3.75007501745523</v>
      </c>
      <c r="U1260" s="22">
        <f t="shared" si="118"/>
        <v>4.1115424448057176</v>
      </c>
      <c r="V1260" s="22">
        <f t="shared" si="119"/>
        <v>3.428654557495646</v>
      </c>
    </row>
    <row r="1261" spans="1:22" x14ac:dyDescent="0.25">
      <c r="A1261" s="1" t="s">
        <v>22</v>
      </c>
      <c r="B1261" s="1" t="s">
        <v>45</v>
      </c>
      <c r="C1261" s="1" t="s">
        <v>74</v>
      </c>
      <c r="D1261" s="1" t="s">
        <v>24</v>
      </c>
      <c r="E1261" s="4">
        <v>0.45815038872487301</v>
      </c>
      <c r="F1261" s="1" t="s">
        <v>17</v>
      </c>
      <c r="G1261" s="1" t="s">
        <v>101</v>
      </c>
      <c r="H1261" s="13">
        <f>IF(G1261="Mix",'Growth Factors'!$N$7,(IF(G1261="Oil",'Growth Factors'!$E$7,'Growth Factors'!$K$7)))</f>
        <v>8.9570562775409979E-2</v>
      </c>
      <c r="I1261" s="23">
        <f>IF(G1261="Mix",'Growth Factors'!$O$7,(IF(G1261="Oil",'Growth Factors'!$F$7,'Growth Factors'!$L$7)))</f>
        <v>0.14741463403243865</v>
      </c>
      <c r="J1261" s="23">
        <f>IF(G1261="Mix",'Growth Factors'!$P$7,(IF(G1261="Oil",'Growth Factors'!$G$7,'Growth Factors'!$M$7)))</f>
        <v>-9.7846340250338504E-3</v>
      </c>
      <c r="K1261" s="23">
        <f>IF(G1261="Mix",'Growth Factors'!$N$12,(IF(G1261="Oil",'Growth Factors'!$E$12,'Growth Factors'!$K$12)))</f>
        <v>0.12354040091572198</v>
      </c>
      <c r="L1261" s="23">
        <f>IF(G1261="Mix",'Growth Factors'!$O$12,(IF(G1261="Oil",'Growth Factors'!$F$12,'Growth Factors'!$L$12)))</f>
        <v>0.23183776999580308</v>
      </c>
      <c r="M1261" s="23">
        <f>IF(G1261="Mix",'Growth Factors'!$P$12,(IF(G1261="Oil",'Growth Factors'!$G$12,'Growth Factors'!$M$12)))</f>
        <v>2.7241294693957304E-2</v>
      </c>
      <c r="N1261" s="24" t="str">
        <f>VLOOKUP(A1261,'Part 50 Counties'!$A$2:$B$34,2)</f>
        <v>Yes</v>
      </c>
      <c r="O1261" s="25">
        <f>(IF(N1261="No",0,(IF(D1261="CO2",0,(VLOOKUP(F1261,'Rule Reductions'!$C$2:$E$75,2,FALSE))))))</f>
        <v>0</v>
      </c>
      <c r="P1261" s="25">
        <f>(IF(N1261="No",0,(IF(D1261="CO2",0,(VLOOKUP(F1261,'Rule Reductions'!$C$2:$E$75,3,FALSE))))))</f>
        <v>0</v>
      </c>
      <c r="Q1261" s="22">
        <f t="shared" si="114"/>
        <v>0.49918717687873276</v>
      </c>
      <c r="R1261" s="22">
        <f t="shared" si="115"/>
        <v>0.52568846061056973</v>
      </c>
      <c r="S1261" s="22">
        <f t="shared" si="116"/>
        <v>0.45366755484277316</v>
      </c>
      <c r="T1261" s="22">
        <f t="shared" si="117"/>
        <v>0.51475047142763763</v>
      </c>
      <c r="U1261" s="22">
        <f t="shared" si="118"/>
        <v>0.56436695316955798</v>
      </c>
      <c r="V1261" s="22">
        <f t="shared" si="119"/>
        <v>0.47063099847827838</v>
      </c>
    </row>
    <row r="1262" spans="1:22" x14ac:dyDescent="0.25">
      <c r="A1262" s="1" t="s">
        <v>44</v>
      </c>
      <c r="B1262" s="1" t="s">
        <v>45</v>
      </c>
      <c r="C1262" s="1" t="s">
        <v>74</v>
      </c>
      <c r="D1262" s="1" t="s">
        <v>23</v>
      </c>
      <c r="E1262" s="4">
        <v>0.12110216661902599</v>
      </c>
      <c r="F1262" s="1" t="s">
        <v>17</v>
      </c>
      <c r="G1262" s="1" t="s">
        <v>101</v>
      </c>
      <c r="H1262" s="13">
        <f>IF(G1262="Mix",'Growth Factors'!$N$7,(IF(G1262="Oil",'Growth Factors'!$E$7,'Growth Factors'!$K$7)))</f>
        <v>8.9570562775409979E-2</v>
      </c>
      <c r="I1262" s="23">
        <f>IF(G1262="Mix",'Growth Factors'!$O$7,(IF(G1262="Oil",'Growth Factors'!$F$7,'Growth Factors'!$L$7)))</f>
        <v>0.14741463403243865</v>
      </c>
      <c r="J1262" s="23">
        <f>IF(G1262="Mix",'Growth Factors'!$P$7,(IF(G1262="Oil",'Growth Factors'!$G$7,'Growth Factors'!$M$7)))</f>
        <v>-9.7846340250338504E-3</v>
      </c>
      <c r="K1262" s="23">
        <f>IF(G1262="Mix",'Growth Factors'!$N$12,(IF(G1262="Oil",'Growth Factors'!$E$12,'Growth Factors'!$K$12)))</f>
        <v>0.12354040091572198</v>
      </c>
      <c r="L1262" s="23">
        <f>IF(G1262="Mix",'Growth Factors'!$O$12,(IF(G1262="Oil",'Growth Factors'!$F$12,'Growth Factors'!$L$12)))</f>
        <v>0.23183776999580308</v>
      </c>
      <c r="M1262" s="23">
        <f>IF(G1262="Mix",'Growth Factors'!$P$12,(IF(G1262="Oil",'Growth Factors'!$G$12,'Growth Factors'!$M$12)))</f>
        <v>2.7241294693957304E-2</v>
      </c>
      <c r="N1262" s="24" t="str">
        <f>VLOOKUP(A1262,'Part 50 Counties'!$A$2:$B$34,2)</f>
        <v>Yes</v>
      </c>
      <c r="O1262" s="25">
        <f>(IF(N1262="No",0,(IF(D1262="CO2",0,(VLOOKUP(F1262,'Rule Reductions'!$C$2:$E$75,2,FALSE))))))</f>
        <v>0.75119553240227843</v>
      </c>
      <c r="P1262" s="25">
        <f>(IF(N1262="No",0,(IF(D1262="CO2",0,(VLOOKUP(F1262,'Rule Reductions'!$C$2:$E$75,3,FALSE))))))</f>
        <v>0.75119553240227843</v>
      </c>
      <c r="Q1262" s="22">
        <f t="shared" si="114"/>
        <v>3.2829589228741206E-2</v>
      </c>
      <c r="R1262" s="22">
        <f t="shared" si="115"/>
        <v>3.4572475062449003E-2</v>
      </c>
      <c r="S1262" s="22">
        <f t="shared" si="116"/>
        <v>2.9835941630194936E-2</v>
      </c>
      <c r="T1262" s="22">
        <f t="shared" si="117"/>
        <v>3.3853126272062689E-2</v>
      </c>
      <c r="U1262" s="22">
        <f t="shared" si="118"/>
        <v>3.7116208318255323E-2</v>
      </c>
      <c r="V1262" s="22">
        <f t="shared" si="119"/>
        <v>3.0951561005557678E-2</v>
      </c>
    </row>
    <row r="1263" spans="1:22" x14ac:dyDescent="0.25">
      <c r="A1263" s="1" t="s">
        <v>44</v>
      </c>
      <c r="B1263" s="1" t="s">
        <v>45</v>
      </c>
      <c r="C1263" s="1" t="s">
        <v>74</v>
      </c>
      <c r="D1263" s="1" t="s">
        <v>24</v>
      </c>
      <c r="E1263" s="9">
        <v>4.13587005297366E-3</v>
      </c>
      <c r="F1263" s="1" t="s">
        <v>17</v>
      </c>
      <c r="G1263" s="1" t="s">
        <v>101</v>
      </c>
      <c r="H1263" s="13">
        <f>IF(G1263="Mix",'Growth Factors'!$N$7,(IF(G1263="Oil",'Growth Factors'!$E$7,'Growth Factors'!$K$7)))</f>
        <v>8.9570562775409979E-2</v>
      </c>
      <c r="I1263" s="23">
        <f>IF(G1263="Mix",'Growth Factors'!$O$7,(IF(G1263="Oil",'Growth Factors'!$F$7,'Growth Factors'!$L$7)))</f>
        <v>0.14741463403243865</v>
      </c>
      <c r="J1263" s="23">
        <f>IF(G1263="Mix",'Growth Factors'!$P$7,(IF(G1263="Oil",'Growth Factors'!$G$7,'Growth Factors'!$M$7)))</f>
        <v>-9.7846340250338504E-3</v>
      </c>
      <c r="K1263" s="23">
        <f>IF(G1263="Mix",'Growth Factors'!$N$12,(IF(G1263="Oil",'Growth Factors'!$E$12,'Growth Factors'!$K$12)))</f>
        <v>0.12354040091572198</v>
      </c>
      <c r="L1263" s="23">
        <f>IF(G1263="Mix",'Growth Factors'!$O$12,(IF(G1263="Oil",'Growth Factors'!$F$12,'Growth Factors'!$L$12)))</f>
        <v>0.23183776999580308</v>
      </c>
      <c r="M1263" s="23">
        <f>IF(G1263="Mix",'Growth Factors'!$P$12,(IF(G1263="Oil",'Growth Factors'!$G$12,'Growth Factors'!$M$12)))</f>
        <v>2.7241294693957304E-2</v>
      </c>
      <c r="N1263" s="24" t="str">
        <f>VLOOKUP(A1263,'Part 50 Counties'!$A$2:$B$34,2)</f>
        <v>Yes</v>
      </c>
      <c r="O1263" s="25">
        <f>(IF(N1263="No",0,(IF(D1263="CO2",0,(VLOOKUP(F1263,'Rule Reductions'!$C$2:$E$75,2,FALSE))))))</f>
        <v>0</v>
      </c>
      <c r="P1263" s="25">
        <f>(IF(N1263="No",0,(IF(D1263="CO2",0,(VLOOKUP(F1263,'Rule Reductions'!$C$2:$E$75,3,FALSE))))))</f>
        <v>0</v>
      </c>
      <c r="Q1263" s="22">
        <f t="shared" si="114"/>
        <v>4.5063222611844752E-3</v>
      </c>
      <c r="R1263" s="22">
        <f t="shared" si="115"/>
        <v>4.7455578232384948E-3</v>
      </c>
      <c r="S1263" s="22">
        <f t="shared" si="116"/>
        <v>4.0954020781302156E-3</v>
      </c>
      <c r="T1263" s="22">
        <f t="shared" si="117"/>
        <v>4.6468170974533537E-3</v>
      </c>
      <c r="U1263" s="22">
        <f t="shared" si="118"/>
        <v>5.0947209430474974E-3</v>
      </c>
      <c r="V1263" s="22">
        <f t="shared" si="119"/>
        <v>4.2485365079026286E-3</v>
      </c>
    </row>
    <row r="1264" spans="1:22" x14ac:dyDescent="0.25">
      <c r="A1264" s="1" t="s">
        <v>49</v>
      </c>
      <c r="B1264" s="1" t="s">
        <v>45</v>
      </c>
      <c r="C1264" s="1" t="s">
        <v>74</v>
      </c>
      <c r="D1264" s="1" t="s">
        <v>23</v>
      </c>
      <c r="E1264" s="3">
        <v>0</v>
      </c>
      <c r="F1264" s="1" t="s">
        <v>17</v>
      </c>
      <c r="G1264" s="1" t="s">
        <v>101</v>
      </c>
      <c r="H1264" s="13">
        <f>IF(G1264="Mix",'Growth Factors'!$N$7,(IF(G1264="Oil",'Growth Factors'!$E$7,'Growth Factors'!$K$7)))</f>
        <v>8.9570562775409979E-2</v>
      </c>
      <c r="I1264" s="23">
        <f>IF(G1264="Mix",'Growth Factors'!$O$7,(IF(G1264="Oil",'Growth Factors'!$F$7,'Growth Factors'!$L$7)))</f>
        <v>0.14741463403243865</v>
      </c>
      <c r="J1264" s="23">
        <f>IF(G1264="Mix",'Growth Factors'!$P$7,(IF(G1264="Oil",'Growth Factors'!$G$7,'Growth Factors'!$M$7)))</f>
        <v>-9.7846340250338504E-3</v>
      </c>
      <c r="K1264" s="23">
        <f>IF(G1264="Mix",'Growth Factors'!$N$12,(IF(G1264="Oil",'Growth Factors'!$E$12,'Growth Factors'!$K$12)))</f>
        <v>0.12354040091572198</v>
      </c>
      <c r="L1264" s="23">
        <f>IF(G1264="Mix",'Growth Factors'!$O$12,(IF(G1264="Oil",'Growth Factors'!$F$12,'Growth Factors'!$L$12)))</f>
        <v>0.23183776999580308</v>
      </c>
      <c r="M1264" s="23">
        <f>IF(G1264="Mix",'Growth Factors'!$P$12,(IF(G1264="Oil",'Growth Factors'!$G$12,'Growth Factors'!$M$12)))</f>
        <v>2.7241294693957304E-2</v>
      </c>
      <c r="N1264" s="24" t="str">
        <f>VLOOKUP(A1264,'Part 50 Counties'!$A$2:$B$34,2)</f>
        <v>No</v>
      </c>
      <c r="O1264" s="25">
        <f>(IF(N1264="No",0,(IF(D1264="CO2",0,(VLOOKUP(F1264,'Rule Reductions'!$C$2:$E$75,2,FALSE))))))</f>
        <v>0</v>
      </c>
      <c r="P1264" s="25">
        <f>(IF(N1264="No",0,(IF(D1264="CO2",0,(VLOOKUP(F1264,'Rule Reductions'!$C$2:$E$75,3,FALSE))))))</f>
        <v>0</v>
      </c>
      <c r="Q1264" s="22">
        <f t="shared" si="114"/>
        <v>0</v>
      </c>
      <c r="R1264" s="22">
        <f t="shared" si="115"/>
        <v>0</v>
      </c>
      <c r="S1264" s="22">
        <f t="shared" si="116"/>
        <v>0</v>
      </c>
      <c r="T1264" s="22">
        <f t="shared" si="117"/>
        <v>0</v>
      </c>
      <c r="U1264" s="22">
        <f t="shared" si="118"/>
        <v>0</v>
      </c>
      <c r="V1264" s="22">
        <f t="shared" si="119"/>
        <v>0</v>
      </c>
    </row>
    <row r="1265" spans="1:22" x14ac:dyDescent="0.25">
      <c r="A1265" s="1" t="s">
        <v>49</v>
      </c>
      <c r="B1265" s="1" t="s">
        <v>45</v>
      </c>
      <c r="C1265" s="1" t="s">
        <v>74</v>
      </c>
      <c r="D1265" s="1" t="s">
        <v>24</v>
      </c>
      <c r="E1265" s="3">
        <v>0</v>
      </c>
      <c r="F1265" s="1" t="s">
        <v>17</v>
      </c>
      <c r="G1265" s="1" t="s">
        <v>101</v>
      </c>
      <c r="H1265" s="13">
        <f>IF(G1265="Mix",'Growth Factors'!$N$7,(IF(G1265="Oil",'Growth Factors'!$E$7,'Growth Factors'!$K$7)))</f>
        <v>8.9570562775409979E-2</v>
      </c>
      <c r="I1265" s="23">
        <f>IF(G1265="Mix",'Growth Factors'!$O$7,(IF(G1265="Oil",'Growth Factors'!$F$7,'Growth Factors'!$L$7)))</f>
        <v>0.14741463403243865</v>
      </c>
      <c r="J1265" s="23">
        <f>IF(G1265="Mix",'Growth Factors'!$P$7,(IF(G1265="Oil",'Growth Factors'!$G$7,'Growth Factors'!$M$7)))</f>
        <v>-9.7846340250338504E-3</v>
      </c>
      <c r="K1265" s="23">
        <f>IF(G1265="Mix",'Growth Factors'!$N$12,(IF(G1265="Oil",'Growth Factors'!$E$12,'Growth Factors'!$K$12)))</f>
        <v>0.12354040091572198</v>
      </c>
      <c r="L1265" s="23">
        <f>IF(G1265="Mix",'Growth Factors'!$O$12,(IF(G1265="Oil",'Growth Factors'!$F$12,'Growth Factors'!$L$12)))</f>
        <v>0.23183776999580308</v>
      </c>
      <c r="M1265" s="23">
        <f>IF(G1265="Mix",'Growth Factors'!$P$12,(IF(G1265="Oil",'Growth Factors'!$G$12,'Growth Factors'!$M$12)))</f>
        <v>2.7241294693957304E-2</v>
      </c>
      <c r="N1265" s="24" t="str">
        <f>VLOOKUP(A1265,'Part 50 Counties'!$A$2:$B$34,2)</f>
        <v>No</v>
      </c>
      <c r="O1265" s="25">
        <f>(IF(N1265="No",0,(IF(D1265="CO2",0,(VLOOKUP(F1265,'Rule Reductions'!$C$2:$E$75,2,FALSE))))))</f>
        <v>0</v>
      </c>
      <c r="P1265" s="25">
        <f>(IF(N1265="No",0,(IF(D1265="CO2",0,(VLOOKUP(F1265,'Rule Reductions'!$C$2:$E$75,3,FALSE))))))</f>
        <v>0</v>
      </c>
      <c r="Q1265" s="22">
        <f t="shared" si="114"/>
        <v>0</v>
      </c>
      <c r="R1265" s="22">
        <f t="shared" si="115"/>
        <v>0</v>
      </c>
      <c r="S1265" s="22">
        <f t="shared" si="116"/>
        <v>0</v>
      </c>
      <c r="T1265" s="22">
        <f t="shared" si="117"/>
        <v>0</v>
      </c>
      <c r="U1265" s="22">
        <f t="shared" si="118"/>
        <v>0</v>
      </c>
      <c r="V1265" s="22">
        <f t="shared" si="119"/>
        <v>0</v>
      </c>
    </row>
    <row r="1266" spans="1:22" x14ac:dyDescent="0.25">
      <c r="A1266" s="1" t="s">
        <v>39</v>
      </c>
      <c r="B1266" s="1" t="s">
        <v>45</v>
      </c>
      <c r="C1266" s="1" t="s">
        <v>75</v>
      </c>
      <c r="D1266" s="1" t="s">
        <v>23</v>
      </c>
      <c r="E1266" s="2">
        <v>2912.2630105641001</v>
      </c>
      <c r="F1266" s="1" t="s">
        <v>17</v>
      </c>
      <c r="G1266" s="1" t="s">
        <v>101</v>
      </c>
      <c r="H1266" s="13">
        <f>IF(G1266="Mix",'Growth Factors'!$N$7,(IF(G1266="Oil",'Growth Factors'!$E$7,'Growth Factors'!$K$7)))</f>
        <v>8.9570562775409979E-2</v>
      </c>
      <c r="I1266" s="23">
        <f>IF(G1266="Mix",'Growth Factors'!$O$7,(IF(G1266="Oil",'Growth Factors'!$F$7,'Growth Factors'!$L$7)))</f>
        <v>0.14741463403243865</v>
      </c>
      <c r="J1266" s="23">
        <f>IF(G1266="Mix",'Growth Factors'!$P$7,(IF(G1266="Oil",'Growth Factors'!$G$7,'Growth Factors'!$M$7)))</f>
        <v>-9.7846340250338504E-3</v>
      </c>
      <c r="K1266" s="23">
        <f>IF(G1266="Mix",'Growth Factors'!$N$12,(IF(G1266="Oil",'Growth Factors'!$E$12,'Growth Factors'!$K$12)))</f>
        <v>0.12354040091572198</v>
      </c>
      <c r="L1266" s="23">
        <f>IF(G1266="Mix",'Growth Factors'!$O$12,(IF(G1266="Oil",'Growth Factors'!$F$12,'Growth Factors'!$L$12)))</f>
        <v>0.23183776999580308</v>
      </c>
      <c r="M1266" s="23">
        <f>IF(G1266="Mix",'Growth Factors'!$P$12,(IF(G1266="Oil",'Growth Factors'!$G$12,'Growth Factors'!$M$12)))</f>
        <v>2.7241294693957304E-2</v>
      </c>
      <c r="N1266" s="24" t="str">
        <f>VLOOKUP(A1266,'Part 50 Counties'!$A$2:$B$34,2)</f>
        <v>Yes</v>
      </c>
      <c r="O1266" s="25">
        <f>(IF(N1266="No",0,(IF(D1266="CO2",0,(VLOOKUP(F1266,'Rule Reductions'!$C$2:$E$75,2,FALSE))))))</f>
        <v>0.75119553240227843</v>
      </c>
      <c r="P1266" s="25">
        <f>(IF(N1266="No",0,(IF(D1266="CO2",0,(VLOOKUP(F1266,'Rule Reductions'!$C$2:$E$75,3,FALSE))))))</f>
        <v>0.75119553240227843</v>
      </c>
      <c r="Q1266" s="22">
        <f t="shared" si="114"/>
        <v>789.48544879176313</v>
      </c>
      <c r="R1266" s="22">
        <f t="shared" si="115"/>
        <v>831.3983400871856</v>
      </c>
      <c r="S1266" s="22">
        <f t="shared" si="116"/>
        <v>717.49425811936908</v>
      </c>
      <c r="T1266" s="22">
        <f t="shared" si="117"/>
        <v>814.09945161620976</v>
      </c>
      <c r="U1266" s="22">
        <f t="shared" si="118"/>
        <v>892.56999767553725</v>
      </c>
      <c r="V1266" s="22">
        <f t="shared" si="119"/>
        <v>744.32265542590483</v>
      </c>
    </row>
    <row r="1267" spans="1:22" x14ac:dyDescent="0.25">
      <c r="A1267" s="1" t="s">
        <v>39</v>
      </c>
      <c r="B1267" s="1" t="s">
        <v>45</v>
      </c>
      <c r="C1267" s="1" t="s">
        <v>75</v>
      </c>
      <c r="D1267" s="1" t="s">
        <v>24</v>
      </c>
      <c r="E1267" s="2">
        <v>61.886139392196199</v>
      </c>
      <c r="F1267" s="1" t="s">
        <v>17</v>
      </c>
      <c r="G1267" s="1" t="s">
        <v>101</v>
      </c>
      <c r="H1267" s="13">
        <f>IF(G1267="Mix",'Growth Factors'!$N$7,(IF(G1267="Oil",'Growth Factors'!$E$7,'Growth Factors'!$K$7)))</f>
        <v>8.9570562775409979E-2</v>
      </c>
      <c r="I1267" s="23">
        <f>IF(G1267="Mix",'Growth Factors'!$O$7,(IF(G1267="Oil",'Growth Factors'!$F$7,'Growth Factors'!$L$7)))</f>
        <v>0.14741463403243865</v>
      </c>
      <c r="J1267" s="23">
        <f>IF(G1267="Mix",'Growth Factors'!$P$7,(IF(G1267="Oil",'Growth Factors'!$G$7,'Growth Factors'!$M$7)))</f>
        <v>-9.7846340250338504E-3</v>
      </c>
      <c r="K1267" s="23">
        <f>IF(G1267="Mix",'Growth Factors'!$N$12,(IF(G1267="Oil",'Growth Factors'!$E$12,'Growth Factors'!$K$12)))</f>
        <v>0.12354040091572198</v>
      </c>
      <c r="L1267" s="23">
        <f>IF(G1267="Mix",'Growth Factors'!$O$12,(IF(G1267="Oil",'Growth Factors'!$F$12,'Growth Factors'!$L$12)))</f>
        <v>0.23183776999580308</v>
      </c>
      <c r="M1267" s="23">
        <f>IF(G1267="Mix",'Growth Factors'!$P$12,(IF(G1267="Oil",'Growth Factors'!$G$12,'Growth Factors'!$M$12)))</f>
        <v>2.7241294693957304E-2</v>
      </c>
      <c r="N1267" s="24" t="str">
        <f>VLOOKUP(A1267,'Part 50 Counties'!$A$2:$B$34,2)</f>
        <v>Yes</v>
      </c>
      <c r="O1267" s="25">
        <f>(IF(N1267="No",0,(IF(D1267="CO2",0,(VLOOKUP(F1267,'Rule Reductions'!$C$2:$E$75,2,FALSE))))))</f>
        <v>0</v>
      </c>
      <c r="P1267" s="25">
        <f>(IF(N1267="No",0,(IF(D1267="CO2",0,(VLOOKUP(F1267,'Rule Reductions'!$C$2:$E$75,3,FALSE))))))</f>
        <v>0</v>
      </c>
      <c r="Q1267" s="22">
        <f t="shared" si="114"/>
        <v>67.429315725552684</v>
      </c>
      <c r="R1267" s="22">
        <f t="shared" si="115"/>
        <v>71.00906198237729</v>
      </c>
      <c r="S1267" s="22">
        <f t="shared" si="116"/>
        <v>61.280606167021332</v>
      </c>
      <c r="T1267" s="22">
        <f t="shared" si="117"/>
        <v>69.531577863834372</v>
      </c>
      <c r="U1267" s="22">
        <f t="shared" si="118"/>
        <v>76.233683942532394</v>
      </c>
      <c r="V1267" s="22">
        <f t="shared" si="119"/>
        <v>63.571997952850339</v>
      </c>
    </row>
    <row r="1268" spans="1:22" x14ac:dyDescent="0.25">
      <c r="A1268" s="1" t="s">
        <v>46</v>
      </c>
      <c r="B1268" s="1" t="s">
        <v>45</v>
      </c>
      <c r="C1268" s="1" t="s">
        <v>75</v>
      </c>
      <c r="D1268" s="1" t="s">
        <v>23</v>
      </c>
      <c r="E1268" s="2">
        <v>883.99187800000004</v>
      </c>
      <c r="F1268" s="1" t="s">
        <v>17</v>
      </c>
      <c r="G1268" s="1" t="s">
        <v>101</v>
      </c>
      <c r="H1268" s="13">
        <f>IF(G1268="Mix",'Growth Factors'!$N$7,(IF(G1268="Oil",'Growth Factors'!$E$7,'Growth Factors'!$K$7)))</f>
        <v>8.9570562775409979E-2</v>
      </c>
      <c r="I1268" s="23">
        <f>IF(G1268="Mix",'Growth Factors'!$O$7,(IF(G1268="Oil",'Growth Factors'!$F$7,'Growth Factors'!$L$7)))</f>
        <v>0.14741463403243865</v>
      </c>
      <c r="J1268" s="23">
        <f>IF(G1268="Mix",'Growth Factors'!$P$7,(IF(G1268="Oil",'Growth Factors'!$G$7,'Growth Factors'!$M$7)))</f>
        <v>-9.7846340250338504E-3</v>
      </c>
      <c r="K1268" s="23">
        <f>IF(G1268="Mix",'Growth Factors'!$N$12,(IF(G1268="Oil",'Growth Factors'!$E$12,'Growth Factors'!$K$12)))</f>
        <v>0.12354040091572198</v>
      </c>
      <c r="L1268" s="23">
        <f>IF(G1268="Mix",'Growth Factors'!$O$12,(IF(G1268="Oil",'Growth Factors'!$F$12,'Growth Factors'!$L$12)))</f>
        <v>0.23183776999580308</v>
      </c>
      <c r="M1268" s="23">
        <f>IF(G1268="Mix",'Growth Factors'!$P$12,(IF(G1268="Oil",'Growth Factors'!$G$12,'Growth Factors'!$M$12)))</f>
        <v>2.7241294693957304E-2</v>
      </c>
      <c r="N1268" s="24" t="str">
        <f>VLOOKUP(A1268,'Part 50 Counties'!$A$2:$B$34,2)</f>
        <v>No</v>
      </c>
      <c r="O1268" s="25">
        <f>(IF(N1268="No",0,(IF(D1268="CO2",0,(VLOOKUP(F1268,'Rule Reductions'!$C$2:$E$75,2,FALSE))))))</f>
        <v>0</v>
      </c>
      <c r="P1268" s="25">
        <f>(IF(N1268="No",0,(IF(D1268="CO2",0,(VLOOKUP(F1268,'Rule Reductions'!$C$2:$E$75,3,FALSE))))))</f>
        <v>0</v>
      </c>
      <c r="Q1268" s="22">
        <f t="shared" si="114"/>
        <v>963.17152800135159</v>
      </c>
      <c r="R1268" s="22">
        <f t="shared" si="115"/>
        <v>1014.3052171830183</v>
      </c>
      <c r="S1268" s="22">
        <f t="shared" si="116"/>
        <v>875.34234099266769</v>
      </c>
      <c r="T1268" s="22">
        <f t="shared" si="117"/>
        <v>993.20058901436198</v>
      </c>
      <c r="U1268" s="22">
        <f t="shared" si="118"/>
        <v>1088.9345836899222</v>
      </c>
      <c r="V1268" s="22">
        <f t="shared" si="119"/>
        <v>908.07296125566279</v>
      </c>
    </row>
    <row r="1269" spans="1:22" x14ac:dyDescent="0.25">
      <c r="A1269" s="1" t="s">
        <v>46</v>
      </c>
      <c r="B1269" s="1" t="s">
        <v>45</v>
      </c>
      <c r="C1269" s="1" t="s">
        <v>75</v>
      </c>
      <c r="D1269" s="1" t="s">
        <v>24</v>
      </c>
      <c r="E1269" s="2">
        <v>30.1900092902032</v>
      </c>
      <c r="F1269" s="1" t="s">
        <v>17</v>
      </c>
      <c r="G1269" s="1" t="s">
        <v>101</v>
      </c>
      <c r="H1269" s="13">
        <f>IF(G1269="Mix",'Growth Factors'!$N$7,(IF(G1269="Oil",'Growth Factors'!$E$7,'Growth Factors'!$K$7)))</f>
        <v>8.9570562775409979E-2</v>
      </c>
      <c r="I1269" s="23">
        <f>IF(G1269="Mix",'Growth Factors'!$O$7,(IF(G1269="Oil",'Growth Factors'!$F$7,'Growth Factors'!$L$7)))</f>
        <v>0.14741463403243865</v>
      </c>
      <c r="J1269" s="23">
        <f>IF(G1269="Mix",'Growth Factors'!$P$7,(IF(G1269="Oil",'Growth Factors'!$G$7,'Growth Factors'!$M$7)))</f>
        <v>-9.7846340250338504E-3</v>
      </c>
      <c r="K1269" s="23">
        <f>IF(G1269="Mix",'Growth Factors'!$N$12,(IF(G1269="Oil",'Growth Factors'!$E$12,'Growth Factors'!$K$12)))</f>
        <v>0.12354040091572198</v>
      </c>
      <c r="L1269" s="23">
        <f>IF(G1269="Mix",'Growth Factors'!$O$12,(IF(G1269="Oil",'Growth Factors'!$F$12,'Growth Factors'!$L$12)))</f>
        <v>0.23183776999580308</v>
      </c>
      <c r="M1269" s="23">
        <f>IF(G1269="Mix",'Growth Factors'!$P$12,(IF(G1269="Oil",'Growth Factors'!$G$12,'Growth Factors'!$M$12)))</f>
        <v>2.7241294693957304E-2</v>
      </c>
      <c r="N1269" s="24" t="str">
        <f>VLOOKUP(A1269,'Part 50 Counties'!$A$2:$B$34,2)</f>
        <v>No</v>
      </c>
      <c r="O1269" s="25">
        <f>(IF(N1269="No",0,(IF(D1269="CO2",0,(VLOOKUP(F1269,'Rule Reductions'!$C$2:$E$75,2,FALSE))))))</f>
        <v>0</v>
      </c>
      <c r="P1269" s="25">
        <f>(IF(N1269="No",0,(IF(D1269="CO2",0,(VLOOKUP(F1269,'Rule Reductions'!$C$2:$E$75,3,FALSE))))))</f>
        <v>0</v>
      </c>
      <c r="Q1269" s="22">
        <f t="shared" si="114"/>
        <v>32.894145412521553</v>
      </c>
      <c r="R1269" s="22">
        <f t="shared" si="115"/>
        <v>34.640458461154431</v>
      </c>
      <c r="S1269" s="22">
        <f t="shared" si="116"/>
        <v>29.894611098086191</v>
      </c>
      <c r="T1269" s="22">
        <f t="shared" si="117"/>
        <v>33.919695141564276</v>
      </c>
      <c r="U1269" s="22">
        <f t="shared" si="118"/>
        <v>37.189193720196492</v>
      </c>
      <c r="V1269" s="22">
        <f t="shared" si="119"/>
        <v>31.012424230090936</v>
      </c>
    </row>
    <row r="1270" spans="1:22" x14ac:dyDescent="0.25">
      <c r="A1270" s="1" t="s">
        <v>40</v>
      </c>
      <c r="B1270" s="1" t="s">
        <v>45</v>
      </c>
      <c r="C1270" s="1" t="s">
        <v>75</v>
      </c>
      <c r="D1270" s="1" t="s">
        <v>23</v>
      </c>
      <c r="E1270" s="2">
        <v>9402.1454752791306</v>
      </c>
      <c r="F1270" s="1" t="s">
        <v>17</v>
      </c>
      <c r="G1270" s="1" t="s">
        <v>101</v>
      </c>
      <c r="H1270" s="13">
        <f>IF(G1270="Mix",'Growth Factors'!$N$7,(IF(G1270="Oil",'Growth Factors'!$E$7,'Growth Factors'!$K$7)))</f>
        <v>8.9570562775409979E-2</v>
      </c>
      <c r="I1270" s="23">
        <f>IF(G1270="Mix",'Growth Factors'!$O$7,(IF(G1270="Oil",'Growth Factors'!$F$7,'Growth Factors'!$L$7)))</f>
        <v>0.14741463403243865</v>
      </c>
      <c r="J1270" s="23">
        <f>IF(G1270="Mix",'Growth Factors'!$P$7,(IF(G1270="Oil",'Growth Factors'!$G$7,'Growth Factors'!$M$7)))</f>
        <v>-9.7846340250338504E-3</v>
      </c>
      <c r="K1270" s="23">
        <f>IF(G1270="Mix",'Growth Factors'!$N$12,(IF(G1270="Oil",'Growth Factors'!$E$12,'Growth Factors'!$K$12)))</f>
        <v>0.12354040091572198</v>
      </c>
      <c r="L1270" s="23">
        <f>IF(G1270="Mix",'Growth Factors'!$O$12,(IF(G1270="Oil",'Growth Factors'!$F$12,'Growth Factors'!$L$12)))</f>
        <v>0.23183776999580308</v>
      </c>
      <c r="M1270" s="23">
        <f>IF(G1270="Mix",'Growth Factors'!$P$12,(IF(G1270="Oil",'Growth Factors'!$G$12,'Growth Factors'!$M$12)))</f>
        <v>2.7241294693957304E-2</v>
      </c>
      <c r="N1270" s="24" t="str">
        <f>VLOOKUP(A1270,'Part 50 Counties'!$A$2:$B$34,2)</f>
        <v>Yes</v>
      </c>
      <c r="O1270" s="25">
        <f>(IF(N1270="No",0,(IF(D1270="CO2",0,(VLOOKUP(F1270,'Rule Reductions'!$C$2:$E$75,2,FALSE))))))</f>
        <v>0.75119553240227843</v>
      </c>
      <c r="P1270" s="25">
        <f>(IF(N1270="No",0,(IF(D1270="CO2",0,(VLOOKUP(F1270,'Rule Reductions'!$C$2:$E$75,3,FALSE))))))</f>
        <v>0.75119553240227843</v>
      </c>
      <c r="Q1270" s="22">
        <f t="shared" si="114"/>
        <v>2548.8278404904081</v>
      </c>
      <c r="R1270" s="22">
        <f t="shared" si="115"/>
        <v>2684.1422333936753</v>
      </c>
      <c r="S1270" s="22">
        <f t="shared" si="116"/>
        <v>2316.4066459811597</v>
      </c>
      <c r="T1270" s="22">
        <f t="shared" si="117"/>
        <v>2628.2933401533496</v>
      </c>
      <c r="U1270" s="22">
        <f t="shared" si="118"/>
        <v>2881.6329207125514</v>
      </c>
      <c r="V1270" s="22">
        <f t="shared" si="119"/>
        <v>2403.0212454969424</v>
      </c>
    </row>
    <row r="1271" spans="1:22" x14ac:dyDescent="0.25">
      <c r="A1271" s="1" t="s">
        <v>40</v>
      </c>
      <c r="B1271" s="1" t="s">
        <v>45</v>
      </c>
      <c r="C1271" s="1" t="s">
        <v>75</v>
      </c>
      <c r="D1271" s="1" t="s">
        <v>24</v>
      </c>
      <c r="E1271" s="2">
        <v>199.79736835517599</v>
      </c>
      <c r="F1271" s="1" t="s">
        <v>17</v>
      </c>
      <c r="G1271" s="1" t="s">
        <v>101</v>
      </c>
      <c r="H1271" s="13">
        <f>IF(G1271="Mix",'Growth Factors'!$N$7,(IF(G1271="Oil",'Growth Factors'!$E$7,'Growth Factors'!$K$7)))</f>
        <v>8.9570562775409979E-2</v>
      </c>
      <c r="I1271" s="23">
        <f>IF(G1271="Mix",'Growth Factors'!$O$7,(IF(G1271="Oil",'Growth Factors'!$F$7,'Growth Factors'!$L$7)))</f>
        <v>0.14741463403243865</v>
      </c>
      <c r="J1271" s="23">
        <f>IF(G1271="Mix",'Growth Factors'!$P$7,(IF(G1271="Oil",'Growth Factors'!$G$7,'Growth Factors'!$M$7)))</f>
        <v>-9.7846340250338504E-3</v>
      </c>
      <c r="K1271" s="23">
        <f>IF(G1271="Mix",'Growth Factors'!$N$12,(IF(G1271="Oil",'Growth Factors'!$E$12,'Growth Factors'!$K$12)))</f>
        <v>0.12354040091572198</v>
      </c>
      <c r="L1271" s="23">
        <f>IF(G1271="Mix",'Growth Factors'!$O$12,(IF(G1271="Oil",'Growth Factors'!$F$12,'Growth Factors'!$L$12)))</f>
        <v>0.23183776999580308</v>
      </c>
      <c r="M1271" s="23">
        <f>IF(G1271="Mix",'Growth Factors'!$P$12,(IF(G1271="Oil",'Growth Factors'!$G$12,'Growth Factors'!$M$12)))</f>
        <v>2.7241294693957304E-2</v>
      </c>
      <c r="N1271" s="24" t="str">
        <f>VLOOKUP(A1271,'Part 50 Counties'!$A$2:$B$34,2)</f>
        <v>Yes</v>
      </c>
      <c r="O1271" s="25">
        <f>(IF(N1271="No",0,(IF(D1271="CO2",0,(VLOOKUP(F1271,'Rule Reductions'!$C$2:$E$75,2,FALSE))))))</f>
        <v>0</v>
      </c>
      <c r="P1271" s="25">
        <f>(IF(N1271="No",0,(IF(D1271="CO2",0,(VLOOKUP(F1271,'Rule Reductions'!$C$2:$E$75,3,FALSE))))))</f>
        <v>0</v>
      </c>
      <c r="Q1271" s="22">
        <f t="shared" si="114"/>
        <v>217.693331079795</v>
      </c>
      <c r="R1271" s="22">
        <f t="shared" si="115"/>
        <v>229.25042429189861</v>
      </c>
      <c r="S1271" s="22">
        <f t="shared" si="116"/>
        <v>197.84242422665571</v>
      </c>
      <c r="T1271" s="22">
        <f t="shared" si="117"/>
        <v>224.48041534368062</v>
      </c>
      <c r="U1271" s="22">
        <f t="shared" si="118"/>
        <v>246.11794468567004</v>
      </c>
      <c r="V1271" s="22">
        <f t="shared" si="119"/>
        <v>205.24010734561648</v>
      </c>
    </row>
    <row r="1272" spans="1:22" x14ac:dyDescent="0.25">
      <c r="A1272" s="1" t="s">
        <v>47</v>
      </c>
      <c r="B1272" s="1" t="s">
        <v>45</v>
      </c>
      <c r="C1272" s="1" t="s">
        <v>75</v>
      </c>
      <c r="D1272" s="1" t="s">
        <v>23</v>
      </c>
      <c r="E1272" s="6">
        <v>3.2067420000000002</v>
      </c>
      <c r="F1272" s="1" t="s">
        <v>17</v>
      </c>
      <c r="G1272" s="1" t="s">
        <v>101</v>
      </c>
      <c r="H1272" s="13">
        <f>IF(G1272="Mix",'Growth Factors'!$N$7,(IF(G1272="Oil",'Growth Factors'!$E$7,'Growth Factors'!$K$7)))</f>
        <v>8.9570562775409979E-2</v>
      </c>
      <c r="I1272" s="23">
        <f>IF(G1272="Mix",'Growth Factors'!$O$7,(IF(G1272="Oil",'Growth Factors'!$F$7,'Growth Factors'!$L$7)))</f>
        <v>0.14741463403243865</v>
      </c>
      <c r="J1272" s="23">
        <f>IF(G1272="Mix",'Growth Factors'!$P$7,(IF(G1272="Oil",'Growth Factors'!$G$7,'Growth Factors'!$M$7)))</f>
        <v>-9.7846340250338504E-3</v>
      </c>
      <c r="K1272" s="23">
        <f>IF(G1272="Mix",'Growth Factors'!$N$12,(IF(G1272="Oil",'Growth Factors'!$E$12,'Growth Factors'!$K$12)))</f>
        <v>0.12354040091572198</v>
      </c>
      <c r="L1272" s="23">
        <f>IF(G1272="Mix",'Growth Factors'!$O$12,(IF(G1272="Oil",'Growth Factors'!$F$12,'Growth Factors'!$L$12)))</f>
        <v>0.23183776999580308</v>
      </c>
      <c r="M1272" s="23">
        <f>IF(G1272="Mix",'Growth Factors'!$P$12,(IF(G1272="Oil",'Growth Factors'!$G$12,'Growth Factors'!$M$12)))</f>
        <v>2.7241294693957304E-2</v>
      </c>
      <c r="N1272" s="24" t="str">
        <f>VLOOKUP(A1272,'Part 50 Counties'!$A$2:$B$34,2)</f>
        <v>No</v>
      </c>
      <c r="O1272" s="25">
        <f>(IF(N1272="No",0,(IF(D1272="CO2",0,(VLOOKUP(F1272,'Rule Reductions'!$C$2:$E$75,2,FALSE))))))</f>
        <v>0</v>
      </c>
      <c r="P1272" s="25">
        <f>(IF(N1272="No",0,(IF(D1272="CO2",0,(VLOOKUP(F1272,'Rule Reductions'!$C$2:$E$75,3,FALSE))))))</f>
        <v>0</v>
      </c>
      <c r="Q1272" s="22">
        <f t="shared" si="114"/>
        <v>3.4939716856155441</v>
      </c>
      <c r="R1272" s="22">
        <f t="shared" si="115"/>
        <v>3.6794626983664509</v>
      </c>
      <c r="S1272" s="22">
        <f t="shared" si="116"/>
        <v>3.1753652031172952</v>
      </c>
      <c r="T1272" s="22">
        <f t="shared" si="117"/>
        <v>3.6029041923132841</v>
      </c>
      <c r="U1272" s="22">
        <f t="shared" si="118"/>
        <v>3.950185914231882</v>
      </c>
      <c r="V1272" s="22">
        <f t="shared" si="119"/>
        <v>3.2940978038294904</v>
      </c>
    </row>
    <row r="1273" spans="1:22" x14ac:dyDescent="0.25">
      <c r="A1273" s="1" t="s">
        <v>47</v>
      </c>
      <c r="B1273" s="1" t="s">
        <v>45</v>
      </c>
      <c r="C1273" s="1" t="s">
        <v>75</v>
      </c>
      <c r="D1273" s="1" t="s">
        <v>24</v>
      </c>
      <c r="E1273" s="4">
        <v>0.109516357763736</v>
      </c>
      <c r="F1273" s="1" t="s">
        <v>17</v>
      </c>
      <c r="G1273" s="1" t="s">
        <v>101</v>
      </c>
      <c r="H1273" s="13">
        <f>IF(G1273="Mix",'Growth Factors'!$N$7,(IF(G1273="Oil",'Growth Factors'!$E$7,'Growth Factors'!$K$7)))</f>
        <v>8.9570562775409979E-2</v>
      </c>
      <c r="I1273" s="23">
        <f>IF(G1273="Mix",'Growth Factors'!$O$7,(IF(G1273="Oil",'Growth Factors'!$F$7,'Growth Factors'!$L$7)))</f>
        <v>0.14741463403243865</v>
      </c>
      <c r="J1273" s="23">
        <f>IF(G1273="Mix",'Growth Factors'!$P$7,(IF(G1273="Oil",'Growth Factors'!$G$7,'Growth Factors'!$M$7)))</f>
        <v>-9.7846340250338504E-3</v>
      </c>
      <c r="K1273" s="23">
        <f>IF(G1273="Mix",'Growth Factors'!$N$12,(IF(G1273="Oil",'Growth Factors'!$E$12,'Growth Factors'!$K$12)))</f>
        <v>0.12354040091572198</v>
      </c>
      <c r="L1273" s="23">
        <f>IF(G1273="Mix",'Growth Factors'!$O$12,(IF(G1273="Oil",'Growth Factors'!$F$12,'Growth Factors'!$L$12)))</f>
        <v>0.23183776999580308</v>
      </c>
      <c r="M1273" s="23">
        <f>IF(G1273="Mix",'Growth Factors'!$P$12,(IF(G1273="Oil",'Growth Factors'!$G$12,'Growth Factors'!$M$12)))</f>
        <v>2.7241294693957304E-2</v>
      </c>
      <c r="N1273" s="24" t="str">
        <f>VLOOKUP(A1273,'Part 50 Counties'!$A$2:$B$34,2)</f>
        <v>No</v>
      </c>
      <c r="O1273" s="25">
        <f>(IF(N1273="No",0,(IF(D1273="CO2",0,(VLOOKUP(F1273,'Rule Reductions'!$C$2:$E$75,2,FALSE))))))</f>
        <v>0</v>
      </c>
      <c r="P1273" s="25">
        <f>(IF(N1273="No",0,(IF(D1273="CO2",0,(VLOOKUP(F1273,'Rule Reductions'!$C$2:$E$75,3,FALSE))))))</f>
        <v>0</v>
      </c>
      <c r="Q1273" s="22">
        <f t="shared" si="114"/>
        <v>0.11932579956174698</v>
      </c>
      <c r="R1273" s="22">
        <f t="shared" si="115"/>
        <v>0.12566067156404276</v>
      </c>
      <c r="S1273" s="22">
        <f t="shared" si="116"/>
        <v>0.10844478028326317</v>
      </c>
      <c r="T1273" s="22">
        <f t="shared" si="117"/>
        <v>0.12304605250869759</v>
      </c>
      <c r="U1273" s="22">
        <f t="shared" si="118"/>
        <v>0.13490638592574311</v>
      </c>
      <c r="V1273" s="22">
        <f t="shared" si="119"/>
        <v>0.11249972513938679</v>
      </c>
    </row>
    <row r="1274" spans="1:22" x14ac:dyDescent="0.25">
      <c r="A1274" s="1" t="s">
        <v>41</v>
      </c>
      <c r="B1274" s="1" t="s">
        <v>45</v>
      </c>
      <c r="C1274" s="1" t="s">
        <v>75</v>
      </c>
      <c r="D1274" s="1" t="s">
        <v>23</v>
      </c>
      <c r="E1274" s="2">
        <v>4823.3751032097498</v>
      </c>
      <c r="F1274" s="1" t="s">
        <v>17</v>
      </c>
      <c r="G1274" s="1" t="s">
        <v>101</v>
      </c>
      <c r="H1274" s="13">
        <f>IF(G1274="Mix",'Growth Factors'!$N$7,(IF(G1274="Oil",'Growth Factors'!$E$7,'Growth Factors'!$K$7)))</f>
        <v>8.9570562775409979E-2</v>
      </c>
      <c r="I1274" s="23">
        <f>IF(G1274="Mix",'Growth Factors'!$O$7,(IF(G1274="Oil",'Growth Factors'!$F$7,'Growth Factors'!$L$7)))</f>
        <v>0.14741463403243865</v>
      </c>
      <c r="J1274" s="23">
        <f>IF(G1274="Mix",'Growth Factors'!$P$7,(IF(G1274="Oil",'Growth Factors'!$G$7,'Growth Factors'!$M$7)))</f>
        <v>-9.7846340250338504E-3</v>
      </c>
      <c r="K1274" s="23">
        <f>IF(G1274="Mix",'Growth Factors'!$N$12,(IF(G1274="Oil",'Growth Factors'!$E$12,'Growth Factors'!$K$12)))</f>
        <v>0.12354040091572198</v>
      </c>
      <c r="L1274" s="23">
        <f>IF(G1274="Mix",'Growth Factors'!$O$12,(IF(G1274="Oil",'Growth Factors'!$F$12,'Growth Factors'!$L$12)))</f>
        <v>0.23183776999580308</v>
      </c>
      <c r="M1274" s="23">
        <f>IF(G1274="Mix",'Growth Factors'!$P$12,(IF(G1274="Oil",'Growth Factors'!$G$12,'Growth Factors'!$M$12)))</f>
        <v>2.7241294693957304E-2</v>
      </c>
      <c r="N1274" s="24" t="str">
        <f>VLOOKUP(A1274,'Part 50 Counties'!$A$2:$B$34,2)</f>
        <v>Yes</v>
      </c>
      <c r="O1274" s="25">
        <f>(IF(N1274="No",0,(IF(D1274="CO2",0,(VLOOKUP(F1274,'Rule Reductions'!$C$2:$E$75,2,FALSE))))))</f>
        <v>0.75119553240227843</v>
      </c>
      <c r="P1274" s="25">
        <f>(IF(N1274="No",0,(IF(D1274="CO2",0,(VLOOKUP(F1274,'Rule Reductions'!$C$2:$E$75,3,FALSE))))))</f>
        <v>0.75119553240227843</v>
      </c>
      <c r="Q1274" s="22">
        <f t="shared" si="114"/>
        <v>1307.5688714361575</v>
      </c>
      <c r="R1274" s="22">
        <f t="shared" si="115"/>
        <v>1376.9862268208001</v>
      </c>
      <c r="S1274" s="22">
        <f t="shared" si="116"/>
        <v>1188.3349576446992</v>
      </c>
      <c r="T1274" s="22">
        <f t="shared" si="117"/>
        <v>1348.3353022094457</v>
      </c>
      <c r="U1274" s="22">
        <f t="shared" si="118"/>
        <v>1478.3005137390599</v>
      </c>
      <c r="V1274" s="22">
        <f t="shared" si="119"/>
        <v>1232.7689332705131</v>
      </c>
    </row>
    <row r="1275" spans="1:22" x14ac:dyDescent="0.25">
      <c r="A1275" s="1" t="s">
        <v>41</v>
      </c>
      <c r="B1275" s="1" t="s">
        <v>45</v>
      </c>
      <c r="C1275" s="1" t="s">
        <v>75</v>
      </c>
      <c r="D1275" s="1" t="s">
        <v>24</v>
      </c>
      <c r="E1275" s="2">
        <v>102.49763256110199</v>
      </c>
      <c r="F1275" s="1" t="s">
        <v>17</v>
      </c>
      <c r="G1275" s="1" t="s">
        <v>101</v>
      </c>
      <c r="H1275" s="13">
        <f>IF(G1275="Mix",'Growth Factors'!$N$7,(IF(G1275="Oil",'Growth Factors'!$E$7,'Growth Factors'!$K$7)))</f>
        <v>8.9570562775409979E-2</v>
      </c>
      <c r="I1275" s="23">
        <f>IF(G1275="Mix",'Growth Factors'!$O$7,(IF(G1275="Oil",'Growth Factors'!$F$7,'Growth Factors'!$L$7)))</f>
        <v>0.14741463403243865</v>
      </c>
      <c r="J1275" s="23">
        <f>IF(G1275="Mix",'Growth Factors'!$P$7,(IF(G1275="Oil",'Growth Factors'!$G$7,'Growth Factors'!$M$7)))</f>
        <v>-9.7846340250338504E-3</v>
      </c>
      <c r="K1275" s="23">
        <f>IF(G1275="Mix",'Growth Factors'!$N$12,(IF(G1275="Oil",'Growth Factors'!$E$12,'Growth Factors'!$K$12)))</f>
        <v>0.12354040091572198</v>
      </c>
      <c r="L1275" s="23">
        <f>IF(G1275="Mix",'Growth Factors'!$O$12,(IF(G1275="Oil",'Growth Factors'!$F$12,'Growth Factors'!$L$12)))</f>
        <v>0.23183776999580308</v>
      </c>
      <c r="M1275" s="23">
        <f>IF(G1275="Mix",'Growth Factors'!$P$12,(IF(G1275="Oil",'Growth Factors'!$G$12,'Growth Factors'!$M$12)))</f>
        <v>2.7241294693957304E-2</v>
      </c>
      <c r="N1275" s="24" t="str">
        <f>VLOOKUP(A1275,'Part 50 Counties'!$A$2:$B$34,2)</f>
        <v>Yes</v>
      </c>
      <c r="O1275" s="25">
        <f>(IF(N1275="No",0,(IF(D1275="CO2",0,(VLOOKUP(F1275,'Rule Reductions'!$C$2:$E$75,2,FALSE))))))</f>
        <v>0</v>
      </c>
      <c r="P1275" s="25">
        <f>(IF(N1275="No",0,(IF(D1275="CO2",0,(VLOOKUP(F1275,'Rule Reductions'!$C$2:$E$75,3,FALSE))))))</f>
        <v>0</v>
      </c>
      <c r="Q1275" s="22">
        <f t="shared" si="114"/>
        <v>111.67840319274708</v>
      </c>
      <c r="R1275" s="22">
        <f t="shared" si="115"/>
        <v>117.60728355428822</v>
      </c>
      <c r="S1275" s="22">
        <f t="shared" si="116"/>
        <v>101.49473073805922</v>
      </c>
      <c r="T1275" s="22">
        <f t="shared" si="117"/>
        <v>115.1602311806129</v>
      </c>
      <c r="U1275" s="22">
        <f t="shared" si="118"/>
        <v>126.26045512391711</v>
      </c>
      <c r="V1275" s="22">
        <f t="shared" si="119"/>
        <v>105.28980077513192</v>
      </c>
    </row>
    <row r="1276" spans="1:22" x14ac:dyDescent="0.25">
      <c r="A1276" s="1" t="s">
        <v>48</v>
      </c>
      <c r="B1276" s="1" t="s">
        <v>45</v>
      </c>
      <c r="C1276" s="1" t="s">
        <v>75</v>
      </c>
      <c r="D1276" s="1" t="s">
        <v>23</v>
      </c>
      <c r="E1276" s="6">
        <v>8.5513119999999994</v>
      </c>
      <c r="F1276" s="1" t="s">
        <v>17</v>
      </c>
      <c r="G1276" s="1" t="s">
        <v>101</v>
      </c>
      <c r="H1276" s="13">
        <f>IF(G1276="Mix",'Growth Factors'!$N$7,(IF(G1276="Oil",'Growth Factors'!$E$7,'Growth Factors'!$K$7)))</f>
        <v>8.9570562775409979E-2</v>
      </c>
      <c r="I1276" s="23">
        <f>IF(G1276="Mix",'Growth Factors'!$O$7,(IF(G1276="Oil",'Growth Factors'!$F$7,'Growth Factors'!$L$7)))</f>
        <v>0.14741463403243865</v>
      </c>
      <c r="J1276" s="23">
        <f>IF(G1276="Mix",'Growth Factors'!$P$7,(IF(G1276="Oil",'Growth Factors'!$G$7,'Growth Factors'!$M$7)))</f>
        <v>-9.7846340250338504E-3</v>
      </c>
      <c r="K1276" s="23">
        <f>IF(G1276="Mix",'Growth Factors'!$N$12,(IF(G1276="Oil",'Growth Factors'!$E$12,'Growth Factors'!$K$12)))</f>
        <v>0.12354040091572198</v>
      </c>
      <c r="L1276" s="23">
        <f>IF(G1276="Mix",'Growth Factors'!$O$12,(IF(G1276="Oil",'Growth Factors'!$F$12,'Growth Factors'!$L$12)))</f>
        <v>0.23183776999580308</v>
      </c>
      <c r="M1276" s="23">
        <f>IF(G1276="Mix",'Growth Factors'!$P$12,(IF(G1276="Oil",'Growth Factors'!$G$12,'Growth Factors'!$M$12)))</f>
        <v>2.7241294693957304E-2</v>
      </c>
      <c r="N1276" s="24" t="str">
        <f>VLOOKUP(A1276,'Part 50 Counties'!$A$2:$B$34,2)</f>
        <v>No</v>
      </c>
      <c r="O1276" s="25">
        <f>(IF(N1276="No",0,(IF(D1276="CO2",0,(VLOOKUP(F1276,'Rule Reductions'!$C$2:$E$75,2,FALSE))))))</f>
        <v>0</v>
      </c>
      <c r="P1276" s="25">
        <f>(IF(N1276="No",0,(IF(D1276="CO2",0,(VLOOKUP(F1276,'Rule Reductions'!$C$2:$E$75,3,FALSE))))))</f>
        <v>0</v>
      </c>
      <c r="Q1276" s="22">
        <f t="shared" si="114"/>
        <v>9.3172578283081151</v>
      </c>
      <c r="R1276" s="22">
        <f t="shared" si="115"/>
        <v>9.8119005289772012</v>
      </c>
      <c r="S1276" s="22">
        <f t="shared" si="116"/>
        <v>8.4676405416461193</v>
      </c>
      <c r="T1276" s="22">
        <f t="shared" si="117"/>
        <v>9.6077445128354224</v>
      </c>
      <c r="U1276" s="22">
        <f t="shared" si="118"/>
        <v>10.53382910461835</v>
      </c>
      <c r="V1276" s="22">
        <f t="shared" si="119"/>
        <v>8.7842608102119719</v>
      </c>
    </row>
    <row r="1277" spans="1:22" x14ac:dyDescent="0.25">
      <c r="A1277" s="1" t="s">
        <v>48</v>
      </c>
      <c r="B1277" s="1" t="s">
        <v>45</v>
      </c>
      <c r="C1277" s="1" t="s">
        <v>75</v>
      </c>
      <c r="D1277" s="1" t="s">
        <v>24</v>
      </c>
      <c r="E1277" s="4">
        <v>0.29204362070329598</v>
      </c>
      <c r="F1277" s="1" t="s">
        <v>17</v>
      </c>
      <c r="G1277" s="1" t="s">
        <v>101</v>
      </c>
      <c r="H1277" s="13">
        <f>IF(G1277="Mix",'Growth Factors'!$N$7,(IF(G1277="Oil",'Growth Factors'!$E$7,'Growth Factors'!$K$7)))</f>
        <v>8.9570562775409979E-2</v>
      </c>
      <c r="I1277" s="23">
        <f>IF(G1277="Mix",'Growth Factors'!$O$7,(IF(G1277="Oil",'Growth Factors'!$F$7,'Growth Factors'!$L$7)))</f>
        <v>0.14741463403243865</v>
      </c>
      <c r="J1277" s="23">
        <f>IF(G1277="Mix",'Growth Factors'!$P$7,(IF(G1277="Oil",'Growth Factors'!$G$7,'Growth Factors'!$M$7)))</f>
        <v>-9.7846340250338504E-3</v>
      </c>
      <c r="K1277" s="23">
        <f>IF(G1277="Mix",'Growth Factors'!$N$12,(IF(G1277="Oil",'Growth Factors'!$E$12,'Growth Factors'!$K$12)))</f>
        <v>0.12354040091572198</v>
      </c>
      <c r="L1277" s="23">
        <f>IF(G1277="Mix",'Growth Factors'!$O$12,(IF(G1277="Oil",'Growth Factors'!$F$12,'Growth Factors'!$L$12)))</f>
        <v>0.23183776999580308</v>
      </c>
      <c r="M1277" s="23">
        <f>IF(G1277="Mix",'Growth Factors'!$P$12,(IF(G1277="Oil",'Growth Factors'!$G$12,'Growth Factors'!$M$12)))</f>
        <v>2.7241294693957304E-2</v>
      </c>
      <c r="N1277" s="24" t="str">
        <f>VLOOKUP(A1277,'Part 50 Counties'!$A$2:$B$34,2)</f>
        <v>No</v>
      </c>
      <c r="O1277" s="25">
        <f>(IF(N1277="No",0,(IF(D1277="CO2",0,(VLOOKUP(F1277,'Rule Reductions'!$C$2:$E$75,2,FALSE))))))</f>
        <v>0</v>
      </c>
      <c r="P1277" s="25">
        <f>(IF(N1277="No",0,(IF(D1277="CO2",0,(VLOOKUP(F1277,'Rule Reductions'!$C$2:$E$75,3,FALSE))))))</f>
        <v>0</v>
      </c>
      <c r="Q1277" s="22">
        <f t="shared" si="114"/>
        <v>0.31820213216465859</v>
      </c>
      <c r="R1277" s="22">
        <f t="shared" si="115"/>
        <v>0.33509512417078069</v>
      </c>
      <c r="S1277" s="22">
        <f t="shared" si="116"/>
        <v>0.28918608075536845</v>
      </c>
      <c r="T1277" s="22">
        <f t="shared" si="117"/>
        <v>0.32812280668986021</v>
      </c>
      <c r="U1277" s="22">
        <f t="shared" si="118"/>
        <v>0.35975036246864828</v>
      </c>
      <c r="V1277" s="22">
        <f t="shared" si="119"/>
        <v>0.29999926703836477</v>
      </c>
    </row>
    <row r="1278" spans="1:22" x14ac:dyDescent="0.25">
      <c r="A1278" s="1" t="s">
        <v>42</v>
      </c>
      <c r="B1278" s="1" t="s">
        <v>45</v>
      </c>
      <c r="C1278" s="1" t="s">
        <v>75</v>
      </c>
      <c r="D1278" s="1" t="s">
        <v>23</v>
      </c>
      <c r="E1278" s="2">
        <v>7826.9719252394598</v>
      </c>
      <c r="F1278" s="1" t="s">
        <v>17</v>
      </c>
      <c r="G1278" s="1" t="s">
        <v>101</v>
      </c>
      <c r="H1278" s="13">
        <f>IF(G1278="Mix",'Growth Factors'!$N$7,(IF(G1278="Oil",'Growth Factors'!$E$7,'Growth Factors'!$K$7)))</f>
        <v>8.9570562775409979E-2</v>
      </c>
      <c r="I1278" s="23">
        <f>IF(G1278="Mix",'Growth Factors'!$O$7,(IF(G1278="Oil",'Growth Factors'!$F$7,'Growth Factors'!$L$7)))</f>
        <v>0.14741463403243865</v>
      </c>
      <c r="J1278" s="23">
        <f>IF(G1278="Mix",'Growth Factors'!$P$7,(IF(G1278="Oil",'Growth Factors'!$G$7,'Growth Factors'!$M$7)))</f>
        <v>-9.7846340250338504E-3</v>
      </c>
      <c r="K1278" s="23">
        <f>IF(G1278="Mix",'Growth Factors'!$N$12,(IF(G1278="Oil",'Growth Factors'!$E$12,'Growth Factors'!$K$12)))</f>
        <v>0.12354040091572198</v>
      </c>
      <c r="L1278" s="23">
        <f>IF(G1278="Mix",'Growth Factors'!$O$12,(IF(G1278="Oil",'Growth Factors'!$F$12,'Growth Factors'!$L$12)))</f>
        <v>0.23183776999580308</v>
      </c>
      <c r="M1278" s="23">
        <f>IF(G1278="Mix",'Growth Factors'!$P$12,(IF(G1278="Oil",'Growth Factors'!$G$12,'Growth Factors'!$M$12)))</f>
        <v>2.7241294693957304E-2</v>
      </c>
      <c r="N1278" s="24" t="str">
        <f>VLOOKUP(A1278,'Part 50 Counties'!$A$2:$B$34,2)</f>
        <v>Yes</v>
      </c>
      <c r="O1278" s="25">
        <f>(IF(N1278="No",0,(IF(D1278="CO2",0,(VLOOKUP(F1278,'Rule Reductions'!$C$2:$E$75,2,FALSE))))))</f>
        <v>0.75119553240227843</v>
      </c>
      <c r="P1278" s="25">
        <f>(IF(N1278="No",0,(IF(D1278="CO2",0,(VLOOKUP(F1278,'Rule Reductions'!$C$2:$E$75,3,FALSE))))))</f>
        <v>0.75119553240227843</v>
      </c>
      <c r="Q1278" s="22">
        <f t="shared" si="114"/>
        <v>2121.8140053501866</v>
      </c>
      <c r="R1278" s="22">
        <f t="shared" si="115"/>
        <v>2234.4587157643537</v>
      </c>
      <c r="S1278" s="22">
        <f t="shared" si="116"/>
        <v>1928.3311275285689</v>
      </c>
      <c r="T1278" s="22">
        <f t="shared" si="117"/>
        <v>2187.966378393372</v>
      </c>
      <c r="U1278" s="22">
        <f t="shared" si="118"/>
        <v>2398.8631135909254</v>
      </c>
      <c r="V1278" s="22">
        <f t="shared" si="119"/>
        <v>2000.4348873042879</v>
      </c>
    </row>
    <row r="1279" spans="1:22" x14ac:dyDescent="0.25">
      <c r="A1279" s="1" t="s">
        <v>42</v>
      </c>
      <c r="B1279" s="1" t="s">
        <v>45</v>
      </c>
      <c r="C1279" s="1" t="s">
        <v>75</v>
      </c>
      <c r="D1279" s="1" t="s">
        <v>24</v>
      </c>
      <c r="E1279" s="2">
        <v>267.30602510936097</v>
      </c>
      <c r="F1279" s="1" t="s">
        <v>17</v>
      </c>
      <c r="G1279" s="1" t="s">
        <v>101</v>
      </c>
      <c r="H1279" s="13">
        <f>IF(G1279="Mix",'Growth Factors'!$N$7,(IF(G1279="Oil",'Growth Factors'!$E$7,'Growth Factors'!$K$7)))</f>
        <v>8.9570562775409979E-2</v>
      </c>
      <c r="I1279" s="23">
        <f>IF(G1279="Mix",'Growth Factors'!$O$7,(IF(G1279="Oil",'Growth Factors'!$F$7,'Growth Factors'!$L$7)))</f>
        <v>0.14741463403243865</v>
      </c>
      <c r="J1279" s="23">
        <f>IF(G1279="Mix",'Growth Factors'!$P$7,(IF(G1279="Oil",'Growth Factors'!$G$7,'Growth Factors'!$M$7)))</f>
        <v>-9.7846340250338504E-3</v>
      </c>
      <c r="K1279" s="23">
        <f>IF(G1279="Mix",'Growth Factors'!$N$12,(IF(G1279="Oil",'Growth Factors'!$E$12,'Growth Factors'!$K$12)))</f>
        <v>0.12354040091572198</v>
      </c>
      <c r="L1279" s="23">
        <f>IF(G1279="Mix",'Growth Factors'!$O$12,(IF(G1279="Oil",'Growth Factors'!$F$12,'Growth Factors'!$L$12)))</f>
        <v>0.23183776999580308</v>
      </c>
      <c r="M1279" s="23">
        <f>IF(G1279="Mix",'Growth Factors'!$P$12,(IF(G1279="Oil",'Growth Factors'!$G$12,'Growth Factors'!$M$12)))</f>
        <v>2.7241294693957304E-2</v>
      </c>
      <c r="N1279" s="24" t="str">
        <f>VLOOKUP(A1279,'Part 50 Counties'!$A$2:$B$34,2)</f>
        <v>Yes</v>
      </c>
      <c r="O1279" s="25">
        <f>(IF(N1279="No",0,(IF(D1279="CO2",0,(VLOOKUP(F1279,'Rule Reductions'!$C$2:$E$75,2,FALSE))))))</f>
        <v>0</v>
      </c>
      <c r="P1279" s="25">
        <f>(IF(N1279="No",0,(IF(D1279="CO2",0,(VLOOKUP(F1279,'Rule Reductions'!$C$2:$E$75,3,FALSE))))))</f>
        <v>0</v>
      </c>
      <c r="Q1279" s="22">
        <f t="shared" si="114"/>
        <v>291.24877621166428</v>
      </c>
      <c r="R1279" s="22">
        <f t="shared" si="115"/>
        <v>306.71084497552329</v>
      </c>
      <c r="S1279" s="22">
        <f t="shared" si="116"/>
        <v>264.69053348097935</v>
      </c>
      <c r="T1279" s="22">
        <f t="shared" si="117"/>
        <v>300.32911861855945</v>
      </c>
      <c r="U1279" s="22">
        <f t="shared" si="118"/>
        <v>329.27765787715737</v>
      </c>
      <c r="V1279" s="22">
        <f t="shared" si="119"/>
        <v>274.58778731283542</v>
      </c>
    </row>
    <row r="1280" spans="1:22" x14ac:dyDescent="0.25">
      <c r="A1280" s="1" t="s">
        <v>43</v>
      </c>
      <c r="B1280" s="1" t="s">
        <v>45</v>
      </c>
      <c r="C1280" s="1" t="s">
        <v>75</v>
      </c>
      <c r="D1280" s="1" t="s">
        <v>23</v>
      </c>
      <c r="E1280" s="2">
        <v>112.138796</v>
      </c>
      <c r="F1280" s="1" t="s">
        <v>17</v>
      </c>
      <c r="G1280" s="1" t="s">
        <v>101</v>
      </c>
      <c r="H1280" s="13">
        <f>IF(G1280="Mix",'Growth Factors'!$N$7,(IF(G1280="Oil",'Growth Factors'!$E$7,'Growth Factors'!$K$7)))</f>
        <v>8.9570562775409979E-2</v>
      </c>
      <c r="I1280" s="23">
        <f>IF(G1280="Mix",'Growth Factors'!$O$7,(IF(G1280="Oil",'Growth Factors'!$F$7,'Growth Factors'!$L$7)))</f>
        <v>0.14741463403243865</v>
      </c>
      <c r="J1280" s="23">
        <f>IF(G1280="Mix",'Growth Factors'!$P$7,(IF(G1280="Oil",'Growth Factors'!$G$7,'Growth Factors'!$M$7)))</f>
        <v>-9.7846340250338504E-3</v>
      </c>
      <c r="K1280" s="23">
        <f>IF(G1280="Mix",'Growth Factors'!$N$12,(IF(G1280="Oil",'Growth Factors'!$E$12,'Growth Factors'!$K$12)))</f>
        <v>0.12354040091572198</v>
      </c>
      <c r="L1280" s="23">
        <f>IF(G1280="Mix",'Growth Factors'!$O$12,(IF(G1280="Oil",'Growth Factors'!$F$12,'Growth Factors'!$L$12)))</f>
        <v>0.23183776999580308</v>
      </c>
      <c r="M1280" s="23">
        <f>IF(G1280="Mix",'Growth Factors'!$P$12,(IF(G1280="Oil",'Growth Factors'!$G$12,'Growth Factors'!$M$12)))</f>
        <v>2.7241294693957304E-2</v>
      </c>
      <c r="N1280" s="24" t="str">
        <f>VLOOKUP(A1280,'Part 50 Counties'!$A$2:$B$34,2)</f>
        <v>No</v>
      </c>
      <c r="O1280" s="25">
        <f>(IF(N1280="No",0,(IF(D1280="CO2",0,(VLOOKUP(F1280,'Rule Reductions'!$C$2:$E$75,2,FALSE))))))</f>
        <v>0</v>
      </c>
      <c r="P1280" s="25">
        <f>(IF(N1280="No",0,(IF(D1280="CO2",0,(VLOOKUP(F1280,'Rule Reductions'!$C$2:$E$75,3,FALSE))))))</f>
        <v>0</v>
      </c>
      <c r="Q1280" s="22">
        <f t="shared" si="114"/>
        <v>122.18313106667689</v>
      </c>
      <c r="R1280" s="22">
        <f t="shared" si="115"/>
        <v>128.6696955731783</v>
      </c>
      <c r="S1280" s="22">
        <f t="shared" si="116"/>
        <v>111.04155892113208</v>
      </c>
      <c r="T1280" s="22">
        <f t="shared" si="117"/>
        <v>125.99246781604636</v>
      </c>
      <c r="U1280" s="22">
        <f t="shared" si="118"/>
        <v>138.13680439465429</v>
      </c>
      <c r="V1280" s="22">
        <f t="shared" si="119"/>
        <v>115.19360198846157</v>
      </c>
    </row>
    <row r="1281" spans="1:22" x14ac:dyDescent="0.25">
      <c r="A1281" s="1" t="s">
        <v>43</v>
      </c>
      <c r="B1281" s="1" t="s">
        <v>45</v>
      </c>
      <c r="C1281" s="1" t="s">
        <v>75</v>
      </c>
      <c r="D1281" s="1" t="s">
        <v>24</v>
      </c>
      <c r="E1281" s="6">
        <v>2.3829706092324399</v>
      </c>
      <c r="F1281" s="1" t="s">
        <v>17</v>
      </c>
      <c r="G1281" s="1" t="s">
        <v>101</v>
      </c>
      <c r="H1281" s="13">
        <f>IF(G1281="Mix",'Growth Factors'!$N$7,(IF(G1281="Oil",'Growth Factors'!$E$7,'Growth Factors'!$K$7)))</f>
        <v>8.9570562775409979E-2</v>
      </c>
      <c r="I1281" s="23">
        <f>IF(G1281="Mix",'Growth Factors'!$O$7,(IF(G1281="Oil",'Growth Factors'!$F$7,'Growth Factors'!$L$7)))</f>
        <v>0.14741463403243865</v>
      </c>
      <c r="J1281" s="23">
        <f>IF(G1281="Mix",'Growth Factors'!$P$7,(IF(G1281="Oil",'Growth Factors'!$G$7,'Growth Factors'!$M$7)))</f>
        <v>-9.7846340250338504E-3</v>
      </c>
      <c r="K1281" s="23">
        <f>IF(G1281="Mix",'Growth Factors'!$N$12,(IF(G1281="Oil",'Growth Factors'!$E$12,'Growth Factors'!$K$12)))</f>
        <v>0.12354040091572198</v>
      </c>
      <c r="L1281" s="23">
        <f>IF(G1281="Mix",'Growth Factors'!$O$12,(IF(G1281="Oil",'Growth Factors'!$F$12,'Growth Factors'!$L$12)))</f>
        <v>0.23183776999580308</v>
      </c>
      <c r="M1281" s="23">
        <f>IF(G1281="Mix",'Growth Factors'!$P$12,(IF(G1281="Oil",'Growth Factors'!$G$12,'Growth Factors'!$M$12)))</f>
        <v>2.7241294693957304E-2</v>
      </c>
      <c r="N1281" s="24" t="str">
        <f>VLOOKUP(A1281,'Part 50 Counties'!$A$2:$B$34,2)</f>
        <v>No</v>
      </c>
      <c r="O1281" s="25">
        <f>(IF(N1281="No",0,(IF(D1281="CO2",0,(VLOOKUP(F1281,'Rule Reductions'!$C$2:$E$75,2,FALSE))))))</f>
        <v>0</v>
      </c>
      <c r="P1281" s="25">
        <f>(IF(N1281="No",0,(IF(D1281="CO2",0,(VLOOKUP(F1281,'Rule Reductions'!$C$2:$E$75,3,FALSE))))))</f>
        <v>0</v>
      </c>
      <c r="Q1281" s="22">
        <f t="shared" si="114"/>
        <v>2.5964146277786511</v>
      </c>
      <c r="R1281" s="22">
        <f t="shared" si="115"/>
        <v>2.7342553495024977</v>
      </c>
      <c r="S1281" s="22">
        <f t="shared" si="116"/>
        <v>2.3596541139286886</v>
      </c>
      <c r="T1281" s="22">
        <f t="shared" si="117"/>
        <v>2.6773637536673975</v>
      </c>
      <c r="U1281" s="22">
        <f t="shared" si="118"/>
        <v>2.9354332012424291</v>
      </c>
      <c r="V1281" s="22">
        <f t="shared" si="119"/>
        <v>2.4478858138455797</v>
      </c>
    </row>
    <row r="1282" spans="1:22" x14ac:dyDescent="0.25">
      <c r="A1282" s="1" t="s">
        <v>22</v>
      </c>
      <c r="B1282" s="1" t="s">
        <v>45</v>
      </c>
      <c r="C1282" s="1" t="s">
        <v>75</v>
      </c>
      <c r="D1282" s="1" t="s">
        <v>23</v>
      </c>
      <c r="E1282" s="2">
        <v>11434.775567341299</v>
      </c>
      <c r="F1282" s="1" t="s">
        <v>17</v>
      </c>
      <c r="G1282" s="1" t="s">
        <v>101</v>
      </c>
      <c r="H1282" s="13">
        <f>IF(G1282="Mix",'Growth Factors'!$N$7,(IF(G1282="Oil",'Growth Factors'!$E$7,'Growth Factors'!$K$7)))</f>
        <v>8.9570562775409979E-2</v>
      </c>
      <c r="I1282" s="23">
        <f>IF(G1282="Mix",'Growth Factors'!$O$7,(IF(G1282="Oil",'Growth Factors'!$F$7,'Growth Factors'!$L$7)))</f>
        <v>0.14741463403243865</v>
      </c>
      <c r="J1282" s="23">
        <f>IF(G1282="Mix",'Growth Factors'!$P$7,(IF(G1282="Oil",'Growth Factors'!$G$7,'Growth Factors'!$M$7)))</f>
        <v>-9.7846340250338504E-3</v>
      </c>
      <c r="K1282" s="23">
        <f>IF(G1282="Mix",'Growth Factors'!$N$12,(IF(G1282="Oil",'Growth Factors'!$E$12,'Growth Factors'!$K$12)))</f>
        <v>0.12354040091572198</v>
      </c>
      <c r="L1282" s="23">
        <f>IF(G1282="Mix",'Growth Factors'!$O$12,(IF(G1282="Oil",'Growth Factors'!$F$12,'Growth Factors'!$L$12)))</f>
        <v>0.23183776999580308</v>
      </c>
      <c r="M1282" s="23">
        <f>IF(G1282="Mix",'Growth Factors'!$P$12,(IF(G1282="Oil",'Growth Factors'!$G$12,'Growth Factors'!$M$12)))</f>
        <v>2.7241294693957304E-2</v>
      </c>
      <c r="N1282" s="24" t="str">
        <f>VLOOKUP(A1282,'Part 50 Counties'!$A$2:$B$34,2)</f>
        <v>Yes</v>
      </c>
      <c r="O1282" s="25">
        <f>(IF(N1282="No",0,(IF(D1282="CO2",0,(VLOOKUP(F1282,'Rule Reductions'!$C$2:$E$75,2,FALSE))))))</f>
        <v>0.75119553240227843</v>
      </c>
      <c r="P1282" s="25">
        <f>(IF(N1282="No",0,(IF(D1282="CO2",0,(VLOOKUP(F1282,'Rule Reductions'!$C$2:$E$75,3,FALSE))))))</f>
        <v>0.75119553240227843</v>
      </c>
      <c r="Q1282" s="22">
        <f t="shared" si="114"/>
        <v>3099.8535804865051</v>
      </c>
      <c r="R1282" s="22">
        <f t="shared" si="115"/>
        <v>3264.4213079214996</v>
      </c>
      <c r="S1282" s="22">
        <f t="shared" si="116"/>
        <v>2817.1857358658885</v>
      </c>
      <c r="T1282" s="22">
        <f t="shared" si="117"/>
        <v>3196.4985596969968</v>
      </c>
      <c r="U1282" s="22">
        <f t="shared" si="118"/>
        <v>3504.607092333039</v>
      </c>
      <c r="V1282" s="22">
        <f t="shared" si="119"/>
        <v>2922.5253638180629</v>
      </c>
    </row>
    <row r="1283" spans="1:22" x14ac:dyDescent="0.25">
      <c r="A1283" s="1" t="s">
        <v>22</v>
      </c>
      <c r="B1283" s="1" t="s">
        <v>45</v>
      </c>
      <c r="C1283" s="1" t="s">
        <v>75</v>
      </c>
      <c r="D1283" s="1" t="s">
        <v>24</v>
      </c>
      <c r="E1283" s="2">
        <v>390.51940317648899</v>
      </c>
      <c r="F1283" s="1" t="s">
        <v>17</v>
      </c>
      <c r="G1283" s="1" t="s">
        <v>101</v>
      </c>
      <c r="H1283" s="13">
        <f>IF(G1283="Mix",'Growth Factors'!$N$7,(IF(G1283="Oil",'Growth Factors'!$E$7,'Growth Factors'!$K$7)))</f>
        <v>8.9570562775409979E-2</v>
      </c>
      <c r="I1283" s="23">
        <f>IF(G1283="Mix",'Growth Factors'!$O$7,(IF(G1283="Oil",'Growth Factors'!$F$7,'Growth Factors'!$L$7)))</f>
        <v>0.14741463403243865</v>
      </c>
      <c r="J1283" s="23">
        <f>IF(G1283="Mix",'Growth Factors'!$P$7,(IF(G1283="Oil",'Growth Factors'!$G$7,'Growth Factors'!$M$7)))</f>
        <v>-9.7846340250338504E-3</v>
      </c>
      <c r="K1283" s="23">
        <f>IF(G1283="Mix",'Growth Factors'!$N$12,(IF(G1283="Oil",'Growth Factors'!$E$12,'Growth Factors'!$K$12)))</f>
        <v>0.12354040091572198</v>
      </c>
      <c r="L1283" s="23">
        <f>IF(G1283="Mix",'Growth Factors'!$O$12,(IF(G1283="Oil",'Growth Factors'!$F$12,'Growth Factors'!$L$12)))</f>
        <v>0.23183776999580308</v>
      </c>
      <c r="M1283" s="23">
        <f>IF(G1283="Mix",'Growth Factors'!$P$12,(IF(G1283="Oil",'Growth Factors'!$G$12,'Growth Factors'!$M$12)))</f>
        <v>2.7241294693957304E-2</v>
      </c>
      <c r="N1283" s="24" t="str">
        <f>VLOOKUP(A1283,'Part 50 Counties'!$A$2:$B$34,2)</f>
        <v>Yes</v>
      </c>
      <c r="O1283" s="25">
        <f>(IF(N1283="No",0,(IF(D1283="CO2",0,(VLOOKUP(F1283,'Rule Reductions'!$C$2:$E$75,2,FALSE))))))</f>
        <v>0</v>
      </c>
      <c r="P1283" s="25">
        <f>(IF(N1283="No",0,(IF(D1283="CO2",0,(VLOOKUP(F1283,'Rule Reductions'!$C$2:$E$75,3,FALSE))))))</f>
        <v>0</v>
      </c>
      <c r="Q1283" s="22">
        <f t="shared" ref="Q1283:Q1346" si="120">+$E1283*(1+H1283)*(1-$O1283)</f>
        <v>425.49844589372435</v>
      </c>
      <c r="R1283" s="22">
        <f t="shared" ref="R1283:R1346" si="121">+$E1283*(1+I1283)*(1-$O1283)</f>
        <v>448.08767807831748</v>
      </c>
      <c r="S1283" s="22">
        <f t="shared" ref="S1283:S1346" si="122">+$E1283*(1+J1283)*(1-$O1283)</f>
        <v>386.69831373673242</v>
      </c>
      <c r="T1283" s="22">
        <f t="shared" ref="T1283:T1346" si="123">+$E1283*(1+K1283)*(1-$P1283)</f>
        <v>438.76432681028092</v>
      </c>
      <c r="U1283" s="22">
        <f t="shared" ref="U1283:U1346" si="124">+$E1283*(1+L1283)*(1-$P1283)</f>
        <v>481.05655074901819</v>
      </c>
      <c r="V1283" s="22">
        <f t="shared" ref="V1283:V1346" si="125">+$E1283*(1+M1283)*(1-$P1283)</f>
        <v>401.15765732212805</v>
      </c>
    </row>
    <row r="1284" spans="1:22" x14ac:dyDescent="0.25">
      <c r="A1284" s="1" t="s">
        <v>44</v>
      </c>
      <c r="B1284" s="1" t="s">
        <v>45</v>
      </c>
      <c r="C1284" s="1" t="s">
        <v>75</v>
      </c>
      <c r="D1284" s="1" t="s">
        <v>23</v>
      </c>
      <c r="E1284" s="2">
        <v>141.48025805806199</v>
      </c>
      <c r="F1284" s="1" t="s">
        <v>17</v>
      </c>
      <c r="G1284" s="1" t="s">
        <v>101</v>
      </c>
      <c r="H1284" s="13">
        <f>IF(G1284="Mix",'Growth Factors'!$N$7,(IF(G1284="Oil",'Growth Factors'!$E$7,'Growth Factors'!$K$7)))</f>
        <v>8.9570562775409979E-2</v>
      </c>
      <c r="I1284" s="23">
        <f>IF(G1284="Mix",'Growth Factors'!$O$7,(IF(G1284="Oil",'Growth Factors'!$F$7,'Growth Factors'!$L$7)))</f>
        <v>0.14741463403243865</v>
      </c>
      <c r="J1284" s="23">
        <f>IF(G1284="Mix",'Growth Factors'!$P$7,(IF(G1284="Oil",'Growth Factors'!$G$7,'Growth Factors'!$M$7)))</f>
        <v>-9.7846340250338504E-3</v>
      </c>
      <c r="K1284" s="23">
        <f>IF(G1284="Mix",'Growth Factors'!$N$12,(IF(G1284="Oil",'Growth Factors'!$E$12,'Growth Factors'!$K$12)))</f>
        <v>0.12354040091572198</v>
      </c>
      <c r="L1284" s="23">
        <f>IF(G1284="Mix",'Growth Factors'!$O$12,(IF(G1284="Oil",'Growth Factors'!$F$12,'Growth Factors'!$L$12)))</f>
        <v>0.23183776999580308</v>
      </c>
      <c r="M1284" s="23">
        <f>IF(G1284="Mix",'Growth Factors'!$P$12,(IF(G1284="Oil",'Growth Factors'!$G$12,'Growth Factors'!$M$12)))</f>
        <v>2.7241294693957304E-2</v>
      </c>
      <c r="N1284" s="24" t="str">
        <f>VLOOKUP(A1284,'Part 50 Counties'!$A$2:$B$34,2)</f>
        <v>Yes</v>
      </c>
      <c r="O1284" s="25">
        <f>(IF(N1284="No",0,(IF(D1284="CO2",0,(VLOOKUP(F1284,'Rule Reductions'!$C$2:$E$75,2,FALSE))))))</f>
        <v>0.75119553240227843</v>
      </c>
      <c r="P1284" s="25">
        <f>(IF(N1284="No",0,(IF(D1284="CO2",0,(VLOOKUP(F1284,'Rule Reductions'!$C$2:$E$75,3,FALSE))))))</f>
        <v>0.75119553240227843</v>
      </c>
      <c r="Q1284" s="22">
        <f t="shared" si="120"/>
        <v>38.353886521570765</v>
      </c>
      <c r="R1284" s="22">
        <f t="shared" si="121"/>
        <v>40.390051062659822</v>
      </c>
      <c r="S1284" s="22">
        <f t="shared" si="122"/>
        <v>34.856492159423311</v>
      </c>
      <c r="T1284" s="22">
        <f t="shared" si="123"/>
        <v>39.549656085930962</v>
      </c>
      <c r="U1284" s="22">
        <f t="shared" si="124"/>
        <v>43.361823141639391</v>
      </c>
      <c r="V1284" s="22">
        <f t="shared" si="125"/>
        <v>36.159838924617326</v>
      </c>
    </row>
    <row r="1285" spans="1:22" x14ac:dyDescent="0.25">
      <c r="A1285" s="1" t="s">
        <v>44</v>
      </c>
      <c r="B1285" s="1" t="s">
        <v>45</v>
      </c>
      <c r="C1285" s="1" t="s">
        <v>75</v>
      </c>
      <c r="D1285" s="1" t="s">
        <v>24</v>
      </c>
      <c r="E1285" s="6">
        <v>4.8318207570151799</v>
      </c>
      <c r="F1285" s="1" t="s">
        <v>17</v>
      </c>
      <c r="G1285" s="1" t="s">
        <v>101</v>
      </c>
      <c r="H1285" s="13">
        <f>IF(G1285="Mix",'Growth Factors'!$N$7,(IF(G1285="Oil",'Growth Factors'!$E$7,'Growth Factors'!$K$7)))</f>
        <v>8.9570562775409979E-2</v>
      </c>
      <c r="I1285" s="23">
        <f>IF(G1285="Mix",'Growth Factors'!$O$7,(IF(G1285="Oil",'Growth Factors'!$F$7,'Growth Factors'!$L$7)))</f>
        <v>0.14741463403243865</v>
      </c>
      <c r="J1285" s="23">
        <f>IF(G1285="Mix",'Growth Factors'!$P$7,(IF(G1285="Oil",'Growth Factors'!$G$7,'Growth Factors'!$M$7)))</f>
        <v>-9.7846340250338504E-3</v>
      </c>
      <c r="K1285" s="23">
        <f>IF(G1285="Mix",'Growth Factors'!$N$12,(IF(G1285="Oil",'Growth Factors'!$E$12,'Growth Factors'!$K$12)))</f>
        <v>0.12354040091572198</v>
      </c>
      <c r="L1285" s="23">
        <f>IF(G1285="Mix",'Growth Factors'!$O$12,(IF(G1285="Oil",'Growth Factors'!$F$12,'Growth Factors'!$L$12)))</f>
        <v>0.23183776999580308</v>
      </c>
      <c r="M1285" s="23">
        <f>IF(G1285="Mix",'Growth Factors'!$P$12,(IF(G1285="Oil",'Growth Factors'!$G$12,'Growth Factors'!$M$12)))</f>
        <v>2.7241294693957304E-2</v>
      </c>
      <c r="N1285" s="24" t="str">
        <f>VLOOKUP(A1285,'Part 50 Counties'!$A$2:$B$34,2)</f>
        <v>Yes</v>
      </c>
      <c r="O1285" s="25">
        <f>(IF(N1285="No",0,(IF(D1285="CO2",0,(VLOOKUP(F1285,'Rule Reductions'!$C$2:$E$75,2,FALSE))))))</f>
        <v>0</v>
      </c>
      <c r="P1285" s="25">
        <f>(IF(N1285="No",0,(IF(D1285="CO2",0,(VLOOKUP(F1285,'Rule Reductions'!$C$2:$E$75,3,FALSE))))))</f>
        <v>0</v>
      </c>
      <c r="Q1285" s="22">
        <f t="shared" si="120"/>
        <v>5.2646096614509368</v>
      </c>
      <c r="R1285" s="22">
        <f t="shared" si="121"/>
        <v>5.5441018456209132</v>
      </c>
      <c r="S1285" s="22">
        <f t="shared" si="122"/>
        <v>4.7845431592332242</v>
      </c>
      <c r="T1285" s="22">
        <f t="shared" si="123"/>
        <v>5.428745830489742</v>
      </c>
      <c r="U1285" s="22">
        <f t="shared" si="124"/>
        <v>5.9520193063410129</v>
      </c>
      <c r="V1285" s="22">
        <f t="shared" si="125"/>
        <v>4.9634458101654104</v>
      </c>
    </row>
    <row r="1286" spans="1:22" x14ac:dyDescent="0.25">
      <c r="A1286" s="1" t="s">
        <v>49</v>
      </c>
      <c r="B1286" s="1" t="s">
        <v>45</v>
      </c>
      <c r="C1286" s="1" t="s">
        <v>75</v>
      </c>
      <c r="D1286" s="1" t="s">
        <v>23</v>
      </c>
      <c r="E1286" s="3">
        <v>0</v>
      </c>
      <c r="F1286" s="1" t="s">
        <v>17</v>
      </c>
      <c r="G1286" s="1" t="s">
        <v>101</v>
      </c>
      <c r="H1286" s="13">
        <f>IF(G1286="Mix",'Growth Factors'!$N$7,(IF(G1286="Oil",'Growth Factors'!$E$7,'Growth Factors'!$K$7)))</f>
        <v>8.9570562775409979E-2</v>
      </c>
      <c r="I1286" s="23">
        <f>IF(G1286="Mix",'Growth Factors'!$O$7,(IF(G1286="Oil",'Growth Factors'!$F$7,'Growth Factors'!$L$7)))</f>
        <v>0.14741463403243865</v>
      </c>
      <c r="J1286" s="23">
        <f>IF(G1286="Mix",'Growth Factors'!$P$7,(IF(G1286="Oil",'Growth Factors'!$G$7,'Growth Factors'!$M$7)))</f>
        <v>-9.7846340250338504E-3</v>
      </c>
      <c r="K1286" s="23">
        <f>IF(G1286="Mix",'Growth Factors'!$N$12,(IF(G1286="Oil",'Growth Factors'!$E$12,'Growth Factors'!$K$12)))</f>
        <v>0.12354040091572198</v>
      </c>
      <c r="L1286" s="23">
        <f>IF(G1286="Mix",'Growth Factors'!$O$12,(IF(G1286="Oil",'Growth Factors'!$F$12,'Growth Factors'!$L$12)))</f>
        <v>0.23183776999580308</v>
      </c>
      <c r="M1286" s="23">
        <f>IF(G1286="Mix",'Growth Factors'!$P$12,(IF(G1286="Oil",'Growth Factors'!$G$12,'Growth Factors'!$M$12)))</f>
        <v>2.7241294693957304E-2</v>
      </c>
      <c r="N1286" s="24" t="str">
        <f>VLOOKUP(A1286,'Part 50 Counties'!$A$2:$B$34,2)</f>
        <v>No</v>
      </c>
      <c r="O1286" s="25">
        <f>(IF(N1286="No",0,(IF(D1286="CO2",0,(VLOOKUP(F1286,'Rule Reductions'!$C$2:$E$75,2,FALSE))))))</f>
        <v>0</v>
      </c>
      <c r="P1286" s="25">
        <f>(IF(N1286="No",0,(IF(D1286="CO2",0,(VLOOKUP(F1286,'Rule Reductions'!$C$2:$E$75,3,FALSE))))))</f>
        <v>0</v>
      </c>
      <c r="Q1286" s="22">
        <f t="shared" si="120"/>
        <v>0</v>
      </c>
      <c r="R1286" s="22">
        <f t="shared" si="121"/>
        <v>0</v>
      </c>
      <c r="S1286" s="22">
        <f t="shared" si="122"/>
        <v>0</v>
      </c>
      <c r="T1286" s="22">
        <f t="shared" si="123"/>
        <v>0</v>
      </c>
      <c r="U1286" s="22">
        <f t="shared" si="124"/>
        <v>0</v>
      </c>
      <c r="V1286" s="22">
        <f t="shared" si="125"/>
        <v>0</v>
      </c>
    </row>
    <row r="1287" spans="1:22" x14ac:dyDescent="0.25">
      <c r="A1287" s="1" t="s">
        <v>49</v>
      </c>
      <c r="B1287" s="1" t="s">
        <v>45</v>
      </c>
      <c r="C1287" s="1" t="s">
        <v>75</v>
      </c>
      <c r="D1287" s="1" t="s">
        <v>24</v>
      </c>
      <c r="E1287" s="3">
        <v>0</v>
      </c>
      <c r="F1287" s="1" t="s">
        <v>17</v>
      </c>
      <c r="G1287" s="1" t="s">
        <v>101</v>
      </c>
      <c r="H1287" s="13">
        <f>IF(G1287="Mix",'Growth Factors'!$N$7,(IF(G1287="Oil",'Growth Factors'!$E$7,'Growth Factors'!$K$7)))</f>
        <v>8.9570562775409979E-2</v>
      </c>
      <c r="I1287" s="23">
        <f>IF(G1287="Mix",'Growth Factors'!$O$7,(IF(G1287="Oil",'Growth Factors'!$F$7,'Growth Factors'!$L$7)))</f>
        <v>0.14741463403243865</v>
      </c>
      <c r="J1287" s="23">
        <f>IF(G1287="Mix",'Growth Factors'!$P$7,(IF(G1287="Oil",'Growth Factors'!$G$7,'Growth Factors'!$M$7)))</f>
        <v>-9.7846340250338504E-3</v>
      </c>
      <c r="K1287" s="23">
        <f>IF(G1287="Mix",'Growth Factors'!$N$12,(IF(G1287="Oil",'Growth Factors'!$E$12,'Growth Factors'!$K$12)))</f>
        <v>0.12354040091572198</v>
      </c>
      <c r="L1287" s="23">
        <f>IF(G1287="Mix",'Growth Factors'!$O$12,(IF(G1287="Oil",'Growth Factors'!$F$12,'Growth Factors'!$L$12)))</f>
        <v>0.23183776999580308</v>
      </c>
      <c r="M1287" s="23">
        <f>IF(G1287="Mix",'Growth Factors'!$P$12,(IF(G1287="Oil",'Growth Factors'!$G$12,'Growth Factors'!$M$12)))</f>
        <v>2.7241294693957304E-2</v>
      </c>
      <c r="N1287" s="24" t="str">
        <f>VLOOKUP(A1287,'Part 50 Counties'!$A$2:$B$34,2)</f>
        <v>No</v>
      </c>
      <c r="O1287" s="25">
        <f>(IF(N1287="No",0,(IF(D1287="CO2",0,(VLOOKUP(F1287,'Rule Reductions'!$C$2:$E$75,2,FALSE))))))</f>
        <v>0</v>
      </c>
      <c r="P1287" s="25">
        <f>(IF(N1287="No",0,(IF(D1287="CO2",0,(VLOOKUP(F1287,'Rule Reductions'!$C$2:$E$75,3,FALSE))))))</f>
        <v>0</v>
      </c>
      <c r="Q1287" s="22">
        <f t="shared" si="120"/>
        <v>0</v>
      </c>
      <c r="R1287" s="22">
        <f t="shared" si="121"/>
        <v>0</v>
      </c>
      <c r="S1287" s="22">
        <f t="shared" si="122"/>
        <v>0</v>
      </c>
      <c r="T1287" s="22">
        <f t="shared" si="123"/>
        <v>0</v>
      </c>
      <c r="U1287" s="22">
        <f t="shared" si="124"/>
        <v>0</v>
      </c>
      <c r="V1287" s="22">
        <f t="shared" si="125"/>
        <v>0</v>
      </c>
    </row>
    <row r="1288" spans="1:22" x14ac:dyDescent="0.25">
      <c r="A1288" s="1" t="s">
        <v>39</v>
      </c>
      <c r="B1288" s="1" t="s">
        <v>45</v>
      </c>
      <c r="C1288" s="1" t="s">
        <v>76</v>
      </c>
      <c r="D1288" s="1" t="s">
        <v>23</v>
      </c>
      <c r="E1288" s="2">
        <v>1717.9310464088701</v>
      </c>
      <c r="F1288" s="1" t="s">
        <v>17</v>
      </c>
      <c r="G1288" s="1" t="s">
        <v>101</v>
      </c>
      <c r="H1288" s="13">
        <f>IF(G1288="Mix",'Growth Factors'!$N$7,(IF(G1288="Oil",'Growth Factors'!$E$7,'Growth Factors'!$K$7)))</f>
        <v>8.9570562775409979E-2</v>
      </c>
      <c r="I1288" s="23">
        <f>IF(G1288="Mix",'Growth Factors'!$O$7,(IF(G1288="Oil",'Growth Factors'!$F$7,'Growth Factors'!$L$7)))</f>
        <v>0.14741463403243865</v>
      </c>
      <c r="J1288" s="23">
        <f>IF(G1288="Mix",'Growth Factors'!$P$7,(IF(G1288="Oil",'Growth Factors'!$G$7,'Growth Factors'!$M$7)))</f>
        <v>-9.7846340250338504E-3</v>
      </c>
      <c r="K1288" s="23">
        <f>IF(G1288="Mix",'Growth Factors'!$N$12,(IF(G1288="Oil",'Growth Factors'!$E$12,'Growth Factors'!$K$12)))</f>
        <v>0.12354040091572198</v>
      </c>
      <c r="L1288" s="23">
        <f>IF(G1288="Mix",'Growth Factors'!$O$12,(IF(G1288="Oil",'Growth Factors'!$F$12,'Growth Factors'!$L$12)))</f>
        <v>0.23183776999580308</v>
      </c>
      <c r="M1288" s="23">
        <f>IF(G1288="Mix",'Growth Factors'!$P$12,(IF(G1288="Oil",'Growth Factors'!$G$12,'Growth Factors'!$M$12)))</f>
        <v>2.7241294693957304E-2</v>
      </c>
      <c r="N1288" s="24" t="str">
        <f>VLOOKUP(A1288,'Part 50 Counties'!$A$2:$B$34,2)</f>
        <v>Yes</v>
      </c>
      <c r="O1288" s="25">
        <f>(IF(N1288="No",0,(IF(D1288="CO2",0,(VLOOKUP(F1288,'Rule Reductions'!$C$2:$E$75,2,FALSE))))))</f>
        <v>0.75119553240227843</v>
      </c>
      <c r="P1288" s="25">
        <f>(IF(N1288="No",0,(IF(D1288="CO2",0,(VLOOKUP(F1288,'Rule Reductions'!$C$2:$E$75,3,FALSE))))))</f>
        <v>0.75119553240227843</v>
      </c>
      <c r="Q1288" s="22">
        <f t="shared" si="120"/>
        <v>465.71396822593329</v>
      </c>
      <c r="R1288" s="22">
        <f t="shared" si="121"/>
        <v>490.43819709536479</v>
      </c>
      <c r="S1288" s="22">
        <f t="shared" si="122"/>
        <v>423.24668382359124</v>
      </c>
      <c r="T1288" s="22">
        <f t="shared" si="123"/>
        <v>480.2336594334667</v>
      </c>
      <c r="U1288" s="22">
        <f t="shared" si="124"/>
        <v>526.52308687012669</v>
      </c>
      <c r="V1288" s="22">
        <f t="shared" si="125"/>
        <v>439.07263652467043</v>
      </c>
    </row>
    <row r="1289" spans="1:22" x14ac:dyDescent="0.25">
      <c r="A1289" s="1" t="s">
        <v>39</v>
      </c>
      <c r="B1289" s="1" t="s">
        <v>45</v>
      </c>
      <c r="C1289" s="1" t="s">
        <v>76</v>
      </c>
      <c r="D1289" s="1" t="s">
        <v>24</v>
      </c>
      <c r="E1289" s="2">
        <v>36.506359425156298</v>
      </c>
      <c r="F1289" s="1" t="s">
        <v>17</v>
      </c>
      <c r="G1289" s="1" t="s">
        <v>101</v>
      </c>
      <c r="H1289" s="13">
        <f>IF(G1289="Mix",'Growth Factors'!$N$7,(IF(G1289="Oil",'Growth Factors'!$E$7,'Growth Factors'!$K$7)))</f>
        <v>8.9570562775409979E-2</v>
      </c>
      <c r="I1289" s="23">
        <f>IF(G1289="Mix",'Growth Factors'!$O$7,(IF(G1289="Oil",'Growth Factors'!$F$7,'Growth Factors'!$L$7)))</f>
        <v>0.14741463403243865</v>
      </c>
      <c r="J1289" s="23">
        <f>IF(G1289="Mix",'Growth Factors'!$P$7,(IF(G1289="Oil",'Growth Factors'!$G$7,'Growth Factors'!$M$7)))</f>
        <v>-9.7846340250338504E-3</v>
      </c>
      <c r="K1289" s="23">
        <f>IF(G1289="Mix",'Growth Factors'!$N$12,(IF(G1289="Oil",'Growth Factors'!$E$12,'Growth Factors'!$K$12)))</f>
        <v>0.12354040091572198</v>
      </c>
      <c r="L1289" s="23">
        <f>IF(G1289="Mix",'Growth Factors'!$O$12,(IF(G1289="Oil",'Growth Factors'!$F$12,'Growth Factors'!$L$12)))</f>
        <v>0.23183776999580308</v>
      </c>
      <c r="M1289" s="23">
        <f>IF(G1289="Mix",'Growth Factors'!$P$12,(IF(G1289="Oil",'Growth Factors'!$G$12,'Growth Factors'!$M$12)))</f>
        <v>2.7241294693957304E-2</v>
      </c>
      <c r="N1289" s="24" t="str">
        <f>VLOOKUP(A1289,'Part 50 Counties'!$A$2:$B$34,2)</f>
        <v>Yes</v>
      </c>
      <c r="O1289" s="25">
        <f>(IF(N1289="No",0,(IF(D1289="CO2",0,(VLOOKUP(F1289,'Rule Reductions'!$C$2:$E$75,2,FALSE))))))</f>
        <v>0</v>
      </c>
      <c r="P1289" s="25">
        <f>(IF(N1289="No",0,(IF(D1289="CO2",0,(VLOOKUP(F1289,'Rule Reductions'!$C$2:$E$75,3,FALSE))))))</f>
        <v>0</v>
      </c>
      <c r="Q1289" s="22">
        <f t="shared" si="120"/>
        <v>39.776254583748937</v>
      </c>
      <c r="R1289" s="22">
        <f t="shared" si="121"/>
        <v>41.887931039672381</v>
      </c>
      <c r="S1289" s="22">
        <f t="shared" si="122"/>
        <v>36.1491580585948</v>
      </c>
      <c r="T1289" s="22">
        <f t="shared" si="123"/>
        <v>41.016369704513551</v>
      </c>
      <c r="U1289" s="22">
        <f t="shared" si="124"/>
        <v>44.969912384949808</v>
      </c>
      <c r="V1289" s="22">
        <f t="shared" si="125"/>
        <v>37.500839920460507</v>
      </c>
    </row>
    <row r="1290" spans="1:22" x14ac:dyDescent="0.25">
      <c r="A1290" s="1" t="s">
        <v>46</v>
      </c>
      <c r="B1290" s="1" t="s">
        <v>45</v>
      </c>
      <c r="C1290" s="1" t="s">
        <v>76</v>
      </c>
      <c r="D1290" s="1" t="s">
        <v>23</v>
      </c>
      <c r="E1290" s="2">
        <v>1124.2568799999999</v>
      </c>
      <c r="F1290" s="1" t="s">
        <v>17</v>
      </c>
      <c r="G1290" s="1" t="s">
        <v>101</v>
      </c>
      <c r="H1290" s="13">
        <f>IF(G1290="Mix",'Growth Factors'!$N$7,(IF(G1290="Oil",'Growth Factors'!$E$7,'Growth Factors'!$K$7)))</f>
        <v>8.9570562775409979E-2</v>
      </c>
      <c r="I1290" s="23">
        <f>IF(G1290="Mix",'Growth Factors'!$O$7,(IF(G1290="Oil",'Growth Factors'!$F$7,'Growth Factors'!$L$7)))</f>
        <v>0.14741463403243865</v>
      </c>
      <c r="J1290" s="23">
        <f>IF(G1290="Mix",'Growth Factors'!$P$7,(IF(G1290="Oil",'Growth Factors'!$G$7,'Growth Factors'!$M$7)))</f>
        <v>-9.7846340250338504E-3</v>
      </c>
      <c r="K1290" s="23">
        <f>IF(G1290="Mix",'Growth Factors'!$N$12,(IF(G1290="Oil",'Growth Factors'!$E$12,'Growth Factors'!$K$12)))</f>
        <v>0.12354040091572198</v>
      </c>
      <c r="L1290" s="23">
        <f>IF(G1290="Mix",'Growth Factors'!$O$12,(IF(G1290="Oil",'Growth Factors'!$F$12,'Growth Factors'!$L$12)))</f>
        <v>0.23183776999580308</v>
      </c>
      <c r="M1290" s="23">
        <f>IF(G1290="Mix",'Growth Factors'!$P$12,(IF(G1290="Oil",'Growth Factors'!$G$12,'Growth Factors'!$M$12)))</f>
        <v>2.7241294693957304E-2</v>
      </c>
      <c r="N1290" s="24" t="str">
        <f>VLOOKUP(A1290,'Part 50 Counties'!$A$2:$B$34,2)</f>
        <v>No</v>
      </c>
      <c r="O1290" s="25">
        <f>(IF(N1290="No",0,(IF(D1290="CO2",0,(VLOOKUP(F1290,'Rule Reductions'!$C$2:$E$75,2,FALSE))))))</f>
        <v>0</v>
      </c>
      <c r="P1290" s="25">
        <f>(IF(N1290="No",0,(IF(D1290="CO2",0,(VLOOKUP(F1290,'Rule Reductions'!$C$2:$E$75,3,FALSE))))))</f>
        <v>0</v>
      </c>
      <c r="Q1290" s="22">
        <f t="shared" si="120"/>
        <v>1224.9572014457265</v>
      </c>
      <c r="R1290" s="22">
        <f t="shared" si="121"/>
        <v>1289.9887965236512</v>
      </c>
      <c r="S1290" s="22">
        <f t="shared" si="122"/>
        <v>1113.2564378790735</v>
      </c>
      <c r="T1290" s="22">
        <f t="shared" si="123"/>
        <v>1263.1480256874586</v>
      </c>
      <c r="U1290" s="22">
        <f t="shared" si="124"/>
        <v>1384.9020879616392</v>
      </c>
      <c r="V1290" s="22">
        <f t="shared" si="125"/>
        <v>1154.8830929797889</v>
      </c>
    </row>
    <row r="1291" spans="1:22" x14ac:dyDescent="0.25">
      <c r="A1291" s="1" t="s">
        <v>46</v>
      </c>
      <c r="B1291" s="1" t="s">
        <v>45</v>
      </c>
      <c r="C1291" s="1" t="s">
        <v>76</v>
      </c>
      <c r="D1291" s="1" t="s">
        <v>24</v>
      </c>
      <c r="E1291" s="2">
        <v>38.395517534127002</v>
      </c>
      <c r="F1291" s="1" t="s">
        <v>17</v>
      </c>
      <c r="G1291" s="1" t="s">
        <v>101</v>
      </c>
      <c r="H1291" s="13">
        <f>IF(G1291="Mix",'Growth Factors'!$N$7,(IF(G1291="Oil",'Growth Factors'!$E$7,'Growth Factors'!$K$7)))</f>
        <v>8.9570562775409979E-2</v>
      </c>
      <c r="I1291" s="23">
        <f>IF(G1291="Mix",'Growth Factors'!$O$7,(IF(G1291="Oil",'Growth Factors'!$F$7,'Growth Factors'!$L$7)))</f>
        <v>0.14741463403243865</v>
      </c>
      <c r="J1291" s="23">
        <f>IF(G1291="Mix",'Growth Factors'!$P$7,(IF(G1291="Oil",'Growth Factors'!$G$7,'Growth Factors'!$M$7)))</f>
        <v>-9.7846340250338504E-3</v>
      </c>
      <c r="K1291" s="23">
        <f>IF(G1291="Mix",'Growth Factors'!$N$12,(IF(G1291="Oil",'Growth Factors'!$E$12,'Growth Factors'!$K$12)))</f>
        <v>0.12354040091572198</v>
      </c>
      <c r="L1291" s="23">
        <f>IF(G1291="Mix",'Growth Factors'!$O$12,(IF(G1291="Oil",'Growth Factors'!$F$12,'Growth Factors'!$L$12)))</f>
        <v>0.23183776999580308</v>
      </c>
      <c r="M1291" s="23">
        <f>IF(G1291="Mix",'Growth Factors'!$P$12,(IF(G1291="Oil",'Growth Factors'!$G$12,'Growth Factors'!$M$12)))</f>
        <v>2.7241294693957304E-2</v>
      </c>
      <c r="N1291" s="24" t="str">
        <f>VLOOKUP(A1291,'Part 50 Counties'!$A$2:$B$34,2)</f>
        <v>No</v>
      </c>
      <c r="O1291" s="25">
        <f>(IF(N1291="No",0,(IF(D1291="CO2",0,(VLOOKUP(F1291,'Rule Reductions'!$C$2:$E$75,2,FALSE))))))</f>
        <v>0</v>
      </c>
      <c r="P1291" s="25">
        <f>(IF(N1291="No",0,(IF(D1291="CO2",0,(VLOOKUP(F1291,'Rule Reductions'!$C$2:$E$75,3,FALSE))))))</f>
        <v>0</v>
      </c>
      <c r="Q1291" s="22">
        <f t="shared" si="120"/>
        <v>41.834625647711881</v>
      </c>
      <c r="R1291" s="22">
        <f t="shared" si="121"/>
        <v>44.05557869990642</v>
      </c>
      <c r="S1291" s="22">
        <f t="shared" si="122"/>
        <v>38.0198314468538</v>
      </c>
      <c r="T1291" s="22">
        <f t="shared" si="123"/>
        <v>43.138915163659682</v>
      </c>
      <c r="U1291" s="22">
        <f t="shared" si="124"/>
        <v>47.29704869707377</v>
      </c>
      <c r="V1291" s="22">
        <f t="shared" si="125"/>
        <v>39.441461142201163</v>
      </c>
    </row>
    <row r="1292" spans="1:22" x14ac:dyDescent="0.25">
      <c r="A1292" s="1" t="s">
        <v>40</v>
      </c>
      <c r="B1292" s="1" t="s">
        <v>45</v>
      </c>
      <c r="C1292" s="1" t="s">
        <v>76</v>
      </c>
      <c r="D1292" s="1" t="s">
        <v>23</v>
      </c>
      <c r="E1292" s="2">
        <v>4033.2606190997899</v>
      </c>
      <c r="F1292" s="1" t="s">
        <v>17</v>
      </c>
      <c r="G1292" s="1" t="s">
        <v>101</v>
      </c>
      <c r="H1292" s="13">
        <f>IF(G1292="Mix",'Growth Factors'!$N$7,(IF(G1292="Oil",'Growth Factors'!$E$7,'Growth Factors'!$K$7)))</f>
        <v>8.9570562775409979E-2</v>
      </c>
      <c r="I1292" s="23">
        <f>IF(G1292="Mix",'Growth Factors'!$O$7,(IF(G1292="Oil",'Growth Factors'!$F$7,'Growth Factors'!$L$7)))</f>
        <v>0.14741463403243865</v>
      </c>
      <c r="J1292" s="23">
        <f>IF(G1292="Mix",'Growth Factors'!$P$7,(IF(G1292="Oil",'Growth Factors'!$G$7,'Growth Factors'!$M$7)))</f>
        <v>-9.7846340250338504E-3</v>
      </c>
      <c r="K1292" s="23">
        <f>IF(G1292="Mix",'Growth Factors'!$N$12,(IF(G1292="Oil",'Growth Factors'!$E$12,'Growth Factors'!$K$12)))</f>
        <v>0.12354040091572198</v>
      </c>
      <c r="L1292" s="23">
        <f>IF(G1292="Mix",'Growth Factors'!$O$12,(IF(G1292="Oil",'Growth Factors'!$F$12,'Growth Factors'!$L$12)))</f>
        <v>0.23183776999580308</v>
      </c>
      <c r="M1292" s="23">
        <f>IF(G1292="Mix",'Growth Factors'!$P$12,(IF(G1292="Oil",'Growth Factors'!$G$12,'Growth Factors'!$M$12)))</f>
        <v>2.7241294693957304E-2</v>
      </c>
      <c r="N1292" s="24" t="str">
        <f>VLOOKUP(A1292,'Part 50 Counties'!$A$2:$B$34,2)</f>
        <v>Yes</v>
      </c>
      <c r="O1292" s="25">
        <f>(IF(N1292="No",0,(IF(D1292="CO2",0,(VLOOKUP(F1292,'Rule Reductions'!$C$2:$E$75,2,FALSE))))))</f>
        <v>0.75119553240227843</v>
      </c>
      <c r="P1292" s="25">
        <f>(IF(N1292="No",0,(IF(D1292="CO2",0,(VLOOKUP(F1292,'Rule Reductions'!$C$2:$E$75,3,FALSE))))))</f>
        <v>0.75119553240227843</v>
      </c>
      <c r="Q1292" s="22">
        <f t="shared" si="120"/>
        <v>1093.376717148692</v>
      </c>
      <c r="R1292" s="22">
        <f t="shared" si="121"/>
        <v>1151.4228528449642</v>
      </c>
      <c r="S1292" s="22">
        <f t="shared" si="122"/>
        <v>993.67444671233147</v>
      </c>
      <c r="T1292" s="22">
        <f t="shared" si="123"/>
        <v>1127.4652208003665</v>
      </c>
      <c r="U1292" s="22">
        <f t="shared" si="124"/>
        <v>1236.140900858205</v>
      </c>
      <c r="V1292" s="22">
        <f t="shared" si="125"/>
        <v>1030.8297166647712</v>
      </c>
    </row>
    <row r="1293" spans="1:22" x14ac:dyDescent="0.25">
      <c r="A1293" s="1" t="s">
        <v>40</v>
      </c>
      <c r="B1293" s="1" t="s">
        <v>45</v>
      </c>
      <c r="C1293" s="1" t="s">
        <v>76</v>
      </c>
      <c r="D1293" s="1" t="s">
        <v>24</v>
      </c>
      <c r="E1293" s="2">
        <v>85.707550442127399</v>
      </c>
      <c r="F1293" s="1" t="s">
        <v>17</v>
      </c>
      <c r="G1293" s="1" t="s">
        <v>101</v>
      </c>
      <c r="H1293" s="13">
        <f>IF(G1293="Mix",'Growth Factors'!$N$7,(IF(G1293="Oil",'Growth Factors'!$E$7,'Growth Factors'!$K$7)))</f>
        <v>8.9570562775409979E-2</v>
      </c>
      <c r="I1293" s="23">
        <f>IF(G1293="Mix",'Growth Factors'!$O$7,(IF(G1293="Oil",'Growth Factors'!$F$7,'Growth Factors'!$L$7)))</f>
        <v>0.14741463403243865</v>
      </c>
      <c r="J1293" s="23">
        <f>IF(G1293="Mix",'Growth Factors'!$P$7,(IF(G1293="Oil",'Growth Factors'!$G$7,'Growth Factors'!$M$7)))</f>
        <v>-9.7846340250338504E-3</v>
      </c>
      <c r="K1293" s="23">
        <f>IF(G1293="Mix",'Growth Factors'!$N$12,(IF(G1293="Oil",'Growth Factors'!$E$12,'Growth Factors'!$K$12)))</f>
        <v>0.12354040091572198</v>
      </c>
      <c r="L1293" s="23">
        <f>IF(G1293="Mix",'Growth Factors'!$O$12,(IF(G1293="Oil",'Growth Factors'!$F$12,'Growth Factors'!$L$12)))</f>
        <v>0.23183776999580308</v>
      </c>
      <c r="M1293" s="23">
        <f>IF(G1293="Mix",'Growth Factors'!$P$12,(IF(G1293="Oil",'Growth Factors'!$G$12,'Growth Factors'!$M$12)))</f>
        <v>2.7241294693957304E-2</v>
      </c>
      <c r="N1293" s="24" t="str">
        <f>VLOOKUP(A1293,'Part 50 Counties'!$A$2:$B$34,2)</f>
        <v>Yes</v>
      </c>
      <c r="O1293" s="25">
        <f>(IF(N1293="No",0,(IF(D1293="CO2",0,(VLOOKUP(F1293,'Rule Reductions'!$C$2:$E$75,2,FALSE))))))</f>
        <v>0</v>
      </c>
      <c r="P1293" s="25">
        <f>(IF(N1293="No",0,(IF(D1293="CO2",0,(VLOOKUP(F1293,'Rule Reductions'!$C$2:$E$75,3,FALSE))))))</f>
        <v>0</v>
      </c>
      <c r="Q1293" s="22">
        <f t="shared" si="120"/>
        <v>93.384423969330584</v>
      </c>
      <c r="R1293" s="22">
        <f t="shared" si="121"/>
        <v>98.342097624370396</v>
      </c>
      <c r="S1293" s="22">
        <f t="shared" si="122"/>
        <v>84.868933427869052</v>
      </c>
      <c r="T1293" s="22">
        <f t="shared" si="123"/>
        <v>96.295895585252282</v>
      </c>
      <c r="U1293" s="22">
        <f t="shared" si="124"/>
        <v>105.57779780843303</v>
      </c>
      <c r="V1293" s="22">
        <f t="shared" si="125"/>
        <v>88.042335081218596</v>
      </c>
    </row>
    <row r="1294" spans="1:22" x14ac:dyDescent="0.25">
      <c r="A1294" s="1" t="s">
        <v>47</v>
      </c>
      <c r="B1294" s="1" t="s">
        <v>45</v>
      </c>
      <c r="C1294" s="1" t="s">
        <v>76</v>
      </c>
      <c r="D1294" s="1" t="s">
        <v>23</v>
      </c>
      <c r="E1294" s="6">
        <v>4.0783199999999997</v>
      </c>
      <c r="F1294" s="1" t="s">
        <v>17</v>
      </c>
      <c r="G1294" s="1" t="s">
        <v>101</v>
      </c>
      <c r="H1294" s="13">
        <f>IF(G1294="Mix",'Growth Factors'!$N$7,(IF(G1294="Oil",'Growth Factors'!$E$7,'Growth Factors'!$K$7)))</f>
        <v>8.9570562775409979E-2</v>
      </c>
      <c r="I1294" s="23">
        <f>IF(G1294="Mix",'Growth Factors'!$O$7,(IF(G1294="Oil",'Growth Factors'!$F$7,'Growth Factors'!$L$7)))</f>
        <v>0.14741463403243865</v>
      </c>
      <c r="J1294" s="23">
        <f>IF(G1294="Mix",'Growth Factors'!$P$7,(IF(G1294="Oil",'Growth Factors'!$G$7,'Growth Factors'!$M$7)))</f>
        <v>-9.7846340250338504E-3</v>
      </c>
      <c r="K1294" s="23">
        <f>IF(G1294="Mix",'Growth Factors'!$N$12,(IF(G1294="Oil",'Growth Factors'!$E$12,'Growth Factors'!$K$12)))</f>
        <v>0.12354040091572198</v>
      </c>
      <c r="L1294" s="23">
        <f>IF(G1294="Mix",'Growth Factors'!$O$12,(IF(G1294="Oil",'Growth Factors'!$F$12,'Growth Factors'!$L$12)))</f>
        <v>0.23183776999580308</v>
      </c>
      <c r="M1294" s="23">
        <f>IF(G1294="Mix",'Growth Factors'!$P$12,(IF(G1294="Oil",'Growth Factors'!$G$12,'Growth Factors'!$M$12)))</f>
        <v>2.7241294693957304E-2</v>
      </c>
      <c r="N1294" s="24" t="str">
        <f>VLOOKUP(A1294,'Part 50 Counties'!$A$2:$B$34,2)</f>
        <v>No</v>
      </c>
      <c r="O1294" s="25">
        <f>(IF(N1294="No",0,(IF(D1294="CO2",0,(VLOOKUP(F1294,'Rule Reductions'!$C$2:$E$75,2,FALSE))))))</f>
        <v>0</v>
      </c>
      <c r="P1294" s="25">
        <f>(IF(N1294="No",0,(IF(D1294="CO2",0,(VLOOKUP(F1294,'Rule Reductions'!$C$2:$E$75,3,FALSE))))))</f>
        <v>0</v>
      </c>
      <c r="Q1294" s="22">
        <f t="shared" si="120"/>
        <v>4.4436174175782099</v>
      </c>
      <c r="R1294" s="22">
        <f t="shared" si="121"/>
        <v>4.6795240502671751</v>
      </c>
      <c r="S1294" s="22">
        <f t="shared" si="122"/>
        <v>4.0384151313630241</v>
      </c>
      <c r="T1294" s="22">
        <f t="shared" si="123"/>
        <v>4.5821572878626071</v>
      </c>
      <c r="U1294" s="22">
        <f t="shared" si="124"/>
        <v>5.0238286141292834</v>
      </c>
      <c r="V1294" s="22">
        <f t="shared" si="125"/>
        <v>4.1894187169762596</v>
      </c>
    </row>
    <row r="1295" spans="1:22" x14ac:dyDescent="0.25">
      <c r="A1295" s="1" t="s">
        <v>47</v>
      </c>
      <c r="B1295" s="1" t="s">
        <v>45</v>
      </c>
      <c r="C1295" s="1" t="s">
        <v>76</v>
      </c>
      <c r="D1295" s="1" t="s">
        <v>24</v>
      </c>
      <c r="E1295" s="4">
        <v>0.13928240943456</v>
      </c>
      <c r="F1295" s="1" t="s">
        <v>17</v>
      </c>
      <c r="G1295" s="1" t="s">
        <v>101</v>
      </c>
      <c r="H1295" s="13">
        <f>IF(G1295="Mix",'Growth Factors'!$N$7,(IF(G1295="Oil",'Growth Factors'!$E$7,'Growth Factors'!$K$7)))</f>
        <v>8.9570562775409979E-2</v>
      </c>
      <c r="I1295" s="23">
        <f>IF(G1295="Mix",'Growth Factors'!$O$7,(IF(G1295="Oil",'Growth Factors'!$F$7,'Growth Factors'!$L$7)))</f>
        <v>0.14741463403243865</v>
      </c>
      <c r="J1295" s="23">
        <f>IF(G1295="Mix",'Growth Factors'!$P$7,(IF(G1295="Oil",'Growth Factors'!$G$7,'Growth Factors'!$M$7)))</f>
        <v>-9.7846340250338504E-3</v>
      </c>
      <c r="K1295" s="23">
        <f>IF(G1295="Mix",'Growth Factors'!$N$12,(IF(G1295="Oil",'Growth Factors'!$E$12,'Growth Factors'!$K$12)))</f>
        <v>0.12354040091572198</v>
      </c>
      <c r="L1295" s="23">
        <f>IF(G1295="Mix",'Growth Factors'!$O$12,(IF(G1295="Oil",'Growth Factors'!$F$12,'Growth Factors'!$L$12)))</f>
        <v>0.23183776999580308</v>
      </c>
      <c r="M1295" s="23">
        <f>IF(G1295="Mix",'Growth Factors'!$P$12,(IF(G1295="Oil",'Growth Factors'!$G$12,'Growth Factors'!$M$12)))</f>
        <v>2.7241294693957304E-2</v>
      </c>
      <c r="N1295" s="24" t="str">
        <f>VLOOKUP(A1295,'Part 50 Counties'!$A$2:$B$34,2)</f>
        <v>No</v>
      </c>
      <c r="O1295" s="25">
        <f>(IF(N1295="No",0,(IF(D1295="CO2",0,(VLOOKUP(F1295,'Rule Reductions'!$C$2:$E$75,2,FALSE))))))</f>
        <v>0</v>
      </c>
      <c r="P1295" s="25">
        <f>(IF(N1295="No",0,(IF(D1295="CO2",0,(VLOOKUP(F1295,'Rule Reductions'!$C$2:$E$75,3,FALSE))))))</f>
        <v>0</v>
      </c>
      <c r="Q1295" s="22">
        <f t="shared" si="120"/>
        <v>0.1517580132323286</v>
      </c>
      <c r="R1295" s="22">
        <f t="shared" si="121"/>
        <v>0.15981467484851195</v>
      </c>
      <c r="S1295" s="22">
        <f t="shared" si="122"/>
        <v>0.1379195820321179</v>
      </c>
      <c r="T1295" s="22">
        <f t="shared" si="123"/>
        <v>0.15648941413661327</v>
      </c>
      <c r="U1295" s="22">
        <f t="shared" si="124"/>
        <v>0.17157333263751082</v>
      </c>
      <c r="V1295" s="22">
        <f t="shared" si="125"/>
        <v>0.14307664259565125</v>
      </c>
    </row>
    <row r="1296" spans="1:22" x14ac:dyDescent="0.25">
      <c r="A1296" s="1" t="s">
        <v>41</v>
      </c>
      <c r="B1296" s="1" t="s">
        <v>45</v>
      </c>
      <c r="C1296" s="1" t="s">
        <v>76</v>
      </c>
      <c r="D1296" s="1" t="s">
        <v>23</v>
      </c>
      <c r="E1296" s="2">
        <v>2476.4557522932</v>
      </c>
      <c r="F1296" s="1" t="s">
        <v>17</v>
      </c>
      <c r="G1296" s="1" t="s">
        <v>101</v>
      </c>
      <c r="H1296" s="13">
        <f>IF(G1296="Mix",'Growth Factors'!$N$7,(IF(G1296="Oil",'Growth Factors'!$E$7,'Growth Factors'!$K$7)))</f>
        <v>8.9570562775409979E-2</v>
      </c>
      <c r="I1296" s="23">
        <f>IF(G1296="Mix",'Growth Factors'!$O$7,(IF(G1296="Oil",'Growth Factors'!$F$7,'Growth Factors'!$L$7)))</f>
        <v>0.14741463403243865</v>
      </c>
      <c r="J1296" s="23">
        <f>IF(G1296="Mix",'Growth Factors'!$P$7,(IF(G1296="Oil",'Growth Factors'!$G$7,'Growth Factors'!$M$7)))</f>
        <v>-9.7846340250338504E-3</v>
      </c>
      <c r="K1296" s="23">
        <f>IF(G1296="Mix",'Growth Factors'!$N$12,(IF(G1296="Oil",'Growth Factors'!$E$12,'Growth Factors'!$K$12)))</f>
        <v>0.12354040091572198</v>
      </c>
      <c r="L1296" s="23">
        <f>IF(G1296="Mix",'Growth Factors'!$O$12,(IF(G1296="Oil",'Growth Factors'!$F$12,'Growth Factors'!$L$12)))</f>
        <v>0.23183776999580308</v>
      </c>
      <c r="M1296" s="23">
        <f>IF(G1296="Mix",'Growth Factors'!$P$12,(IF(G1296="Oil",'Growth Factors'!$G$12,'Growth Factors'!$M$12)))</f>
        <v>2.7241294693957304E-2</v>
      </c>
      <c r="N1296" s="24" t="str">
        <f>VLOOKUP(A1296,'Part 50 Counties'!$A$2:$B$34,2)</f>
        <v>Yes</v>
      </c>
      <c r="O1296" s="25">
        <f>(IF(N1296="No",0,(IF(D1296="CO2",0,(VLOOKUP(F1296,'Rule Reductions'!$C$2:$E$75,2,FALSE))))))</f>
        <v>0.75119553240227843</v>
      </c>
      <c r="P1296" s="25">
        <f>(IF(N1296="No",0,(IF(D1296="CO2",0,(VLOOKUP(F1296,'Rule Reductions'!$C$2:$E$75,3,FALSE))))))</f>
        <v>0.75119553240227843</v>
      </c>
      <c r="Q1296" s="22">
        <f t="shared" si="120"/>
        <v>671.34244878296079</v>
      </c>
      <c r="R1296" s="22">
        <f t="shared" si="121"/>
        <v>706.9832615691945</v>
      </c>
      <c r="S1296" s="22">
        <f t="shared" si="122"/>
        <v>610.12442087532543</v>
      </c>
      <c r="T1296" s="22">
        <f t="shared" si="123"/>
        <v>692.273075124211</v>
      </c>
      <c r="U1296" s="22">
        <f t="shared" si="124"/>
        <v>759.00085158852448</v>
      </c>
      <c r="V1296" s="22">
        <f t="shared" si="125"/>
        <v>632.93806737413843</v>
      </c>
    </row>
    <row r="1297" spans="1:22" x14ac:dyDescent="0.25">
      <c r="A1297" s="1" t="s">
        <v>41</v>
      </c>
      <c r="B1297" s="1" t="s">
        <v>45</v>
      </c>
      <c r="C1297" s="1" t="s">
        <v>76</v>
      </c>
      <c r="D1297" s="1" t="s">
        <v>24</v>
      </c>
      <c r="E1297" s="2">
        <v>52.625152786367501</v>
      </c>
      <c r="F1297" s="1" t="s">
        <v>17</v>
      </c>
      <c r="G1297" s="1" t="s">
        <v>101</v>
      </c>
      <c r="H1297" s="13">
        <f>IF(G1297="Mix",'Growth Factors'!$N$7,(IF(G1297="Oil",'Growth Factors'!$E$7,'Growth Factors'!$K$7)))</f>
        <v>8.9570562775409979E-2</v>
      </c>
      <c r="I1297" s="23">
        <f>IF(G1297="Mix",'Growth Factors'!$O$7,(IF(G1297="Oil",'Growth Factors'!$F$7,'Growth Factors'!$L$7)))</f>
        <v>0.14741463403243865</v>
      </c>
      <c r="J1297" s="23">
        <f>IF(G1297="Mix",'Growth Factors'!$P$7,(IF(G1297="Oil",'Growth Factors'!$G$7,'Growth Factors'!$M$7)))</f>
        <v>-9.7846340250338504E-3</v>
      </c>
      <c r="K1297" s="23">
        <f>IF(G1297="Mix",'Growth Factors'!$N$12,(IF(G1297="Oil",'Growth Factors'!$E$12,'Growth Factors'!$K$12)))</f>
        <v>0.12354040091572198</v>
      </c>
      <c r="L1297" s="23">
        <f>IF(G1297="Mix",'Growth Factors'!$O$12,(IF(G1297="Oil",'Growth Factors'!$F$12,'Growth Factors'!$L$12)))</f>
        <v>0.23183776999580308</v>
      </c>
      <c r="M1297" s="23">
        <f>IF(G1297="Mix",'Growth Factors'!$P$12,(IF(G1297="Oil",'Growth Factors'!$G$12,'Growth Factors'!$M$12)))</f>
        <v>2.7241294693957304E-2</v>
      </c>
      <c r="N1297" s="24" t="str">
        <f>VLOOKUP(A1297,'Part 50 Counties'!$A$2:$B$34,2)</f>
        <v>Yes</v>
      </c>
      <c r="O1297" s="25">
        <f>(IF(N1297="No",0,(IF(D1297="CO2",0,(VLOOKUP(F1297,'Rule Reductions'!$C$2:$E$75,2,FALSE))))))</f>
        <v>0</v>
      </c>
      <c r="P1297" s="25">
        <f>(IF(N1297="No",0,(IF(D1297="CO2",0,(VLOOKUP(F1297,'Rule Reductions'!$C$2:$E$75,3,FALSE))))))</f>
        <v>0</v>
      </c>
      <c r="Q1297" s="22">
        <f t="shared" si="120"/>
        <v>57.338817337584373</v>
      </c>
      <c r="R1297" s="22">
        <f t="shared" si="121"/>
        <v>60.382870425271037</v>
      </c>
      <c r="S1297" s="22">
        <f t="shared" si="122"/>
        <v>52.110234925841404</v>
      </c>
      <c r="T1297" s="22">
        <f t="shared" si="123"/>
        <v>59.126485259846461</v>
      </c>
      <c r="U1297" s="22">
        <f t="shared" si="124"/>
        <v>64.825650854047367</v>
      </c>
      <c r="V1297" s="22">
        <f t="shared" si="125"/>
        <v>54.058730081735469</v>
      </c>
    </row>
    <row r="1298" spans="1:22" x14ac:dyDescent="0.25">
      <c r="A1298" s="1" t="s">
        <v>48</v>
      </c>
      <c r="B1298" s="1" t="s">
        <v>45</v>
      </c>
      <c r="C1298" s="1" t="s">
        <v>76</v>
      </c>
      <c r="D1298" s="1" t="s">
        <v>23</v>
      </c>
      <c r="E1298" s="2">
        <v>10.87552</v>
      </c>
      <c r="F1298" s="1" t="s">
        <v>17</v>
      </c>
      <c r="G1298" s="1" t="s">
        <v>101</v>
      </c>
      <c r="H1298" s="13">
        <f>IF(G1298="Mix",'Growth Factors'!$N$7,(IF(G1298="Oil",'Growth Factors'!$E$7,'Growth Factors'!$K$7)))</f>
        <v>8.9570562775409979E-2</v>
      </c>
      <c r="I1298" s="23">
        <f>IF(G1298="Mix",'Growth Factors'!$O$7,(IF(G1298="Oil",'Growth Factors'!$F$7,'Growth Factors'!$L$7)))</f>
        <v>0.14741463403243865</v>
      </c>
      <c r="J1298" s="23">
        <f>IF(G1298="Mix",'Growth Factors'!$P$7,(IF(G1298="Oil",'Growth Factors'!$G$7,'Growth Factors'!$M$7)))</f>
        <v>-9.7846340250338504E-3</v>
      </c>
      <c r="K1298" s="23">
        <f>IF(G1298="Mix",'Growth Factors'!$N$12,(IF(G1298="Oil",'Growth Factors'!$E$12,'Growth Factors'!$K$12)))</f>
        <v>0.12354040091572198</v>
      </c>
      <c r="L1298" s="23">
        <f>IF(G1298="Mix",'Growth Factors'!$O$12,(IF(G1298="Oil",'Growth Factors'!$F$12,'Growth Factors'!$L$12)))</f>
        <v>0.23183776999580308</v>
      </c>
      <c r="M1298" s="23">
        <f>IF(G1298="Mix",'Growth Factors'!$P$12,(IF(G1298="Oil",'Growth Factors'!$G$12,'Growth Factors'!$M$12)))</f>
        <v>2.7241294693957304E-2</v>
      </c>
      <c r="N1298" s="24" t="str">
        <f>VLOOKUP(A1298,'Part 50 Counties'!$A$2:$B$34,2)</f>
        <v>No</v>
      </c>
      <c r="O1298" s="25">
        <f>(IF(N1298="No",0,(IF(D1298="CO2",0,(VLOOKUP(F1298,'Rule Reductions'!$C$2:$E$75,2,FALSE))))))</f>
        <v>0</v>
      </c>
      <c r="P1298" s="25">
        <f>(IF(N1298="No",0,(IF(D1298="CO2",0,(VLOOKUP(F1298,'Rule Reductions'!$C$2:$E$75,3,FALSE))))))</f>
        <v>0</v>
      </c>
      <c r="Q1298" s="22">
        <f t="shared" si="120"/>
        <v>11.849646446875227</v>
      </c>
      <c r="R1298" s="22">
        <f t="shared" si="121"/>
        <v>12.478730800712468</v>
      </c>
      <c r="S1298" s="22">
        <f t="shared" si="122"/>
        <v>10.769107016968064</v>
      </c>
      <c r="T1298" s="22">
        <f t="shared" si="123"/>
        <v>12.219086100966953</v>
      </c>
      <c r="U1298" s="22">
        <f t="shared" si="124"/>
        <v>13.396876304344758</v>
      </c>
      <c r="V1298" s="22">
        <f t="shared" si="125"/>
        <v>11.171783245270026</v>
      </c>
    </row>
    <row r="1299" spans="1:22" x14ac:dyDescent="0.25">
      <c r="A1299" s="1" t="s">
        <v>48</v>
      </c>
      <c r="B1299" s="1" t="s">
        <v>45</v>
      </c>
      <c r="C1299" s="1" t="s">
        <v>76</v>
      </c>
      <c r="D1299" s="1" t="s">
        <v>24</v>
      </c>
      <c r="E1299" s="4">
        <v>0.37141975849216002</v>
      </c>
      <c r="F1299" s="1" t="s">
        <v>17</v>
      </c>
      <c r="G1299" s="1" t="s">
        <v>101</v>
      </c>
      <c r="H1299" s="13">
        <f>IF(G1299="Mix",'Growth Factors'!$N$7,(IF(G1299="Oil",'Growth Factors'!$E$7,'Growth Factors'!$K$7)))</f>
        <v>8.9570562775409979E-2</v>
      </c>
      <c r="I1299" s="23">
        <f>IF(G1299="Mix",'Growth Factors'!$O$7,(IF(G1299="Oil",'Growth Factors'!$F$7,'Growth Factors'!$L$7)))</f>
        <v>0.14741463403243865</v>
      </c>
      <c r="J1299" s="23">
        <f>IF(G1299="Mix",'Growth Factors'!$P$7,(IF(G1299="Oil",'Growth Factors'!$G$7,'Growth Factors'!$M$7)))</f>
        <v>-9.7846340250338504E-3</v>
      </c>
      <c r="K1299" s="23">
        <f>IF(G1299="Mix",'Growth Factors'!$N$12,(IF(G1299="Oil",'Growth Factors'!$E$12,'Growth Factors'!$K$12)))</f>
        <v>0.12354040091572198</v>
      </c>
      <c r="L1299" s="23">
        <f>IF(G1299="Mix",'Growth Factors'!$O$12,(IF(G1299="Oil",'Growth Factors'!$F$12,'Growth Factors'!$L$12)))</f>
        <v>0.23183776999580308</v>
      </c>
      <c r="M1299" s="23">
        <f>IF(G1299="Mix",'Growth Factors'!$P$12,(IF(G1299="Oil",'Growth Factors'!$G$12,'Growth Factors'!$M$12)))</f>
        <v>2.7241294693957304E-2</v>
      </c>
      <c r="N1299" s="24" t="str">
        <f>VLOOKUP(A1299,'Part 50 Counties'!$A$2:$B$34,2)</f>
        <v>No</v>
      </c>
      <c r="O1299" s="25">
        <f>(IF(N1299="No",0,(IF(D1299="CO2",0,(VLOOKUP(F1299,'Rule Reductions'!$C$2:$E$75,2,FALSE))))))</f>
        <v>0</v>
      </c>
      <c r="P1299" s="25">
        <f>(IF(N1299="No",0,(IF(D1299="CO2",0,(VLOOKUP(F1299,'Rule Reductions'!$C$2:$E$75,3,FALSE))))))</f>
        <v>0</v>
      </c>
      <c r="Q1299" s="22">
        <f t="shared" si="120"/>
        <v>0.40468803528620967</v>
      </c>
      <c r="R1299" s="22">
        <f t="shared" si="121"/>
        <v>0.42617246626269856</v>
      </c>
      <c r="S1299" s="22">
        <f t="shared" si="122"/>
        <v>0.36778555208564778</v>
      </c>
      <c r="T1299" s="22">
        <f t="shared" si="123"/>
        <v>0.41730510436430207</v>
      </c>
      <c r="U1299" s="22">
        <f t="shared" si="124"/>
        <v>0.4575288870333622</v>
      </c>
      <c r="V1299" s="22">
        <f t="shared" si="125"/>
        <v>0.38153771358840338</v>
      </c>
    </row>
    <row r="1300" spans="1:22" x14ac:dyDescent="0.25">
      <c r="A1300" s="1" t="s">
        <v>42</v>
      </c>
      <c r="B1300" s="1" t="s">
        <v>45</v>
      </c>
      <c r="C1300" s="1" t="s">
        <v>76</v>
      </c>
      <c r="D1300" s="1" t="s">
        <v>23</v>
      </c>
      <c r="E1300" s="2">
        <v>10071.014850586</v>
      </c>
      <c r="F1300" s="1" t="s">
        <v>17</v>
      </c>
      <c r="G1300" s="1" t="s">
        <v>101</v>
      </c>
      <c r="H1300" s="13">
        <f>IF(G1300="Mix",'Growth Factors'!$N$7,(IF(G1300="Oil",'Growth Factors'!$E$7,'Growth Factors'!$K$7)))</f>
        <v>8.9570562775409979E-2</v>
      </c>
      <c r="I1300" s="23">
        <f>IF(G1300="Mix",'Growth Factors'!$O$7,(IF(G1300="Oil",'Growth Factors'!$F$7,'Growth Factors'!$L$7)))</f>
        <v>0.14741463403243865</v>
      </c>
      <c r="J1300" s="23">
        <f>IF(G1300="Mix",'Growth Factors'!$P$7,(IF(G1300="Oil",'Growth Factors'!$G$7,'Growth Factors'!$M$7)))</f>
        <v>-9.7846340250338504E-3</v>
      </c>
      <c r="K1300" s="23">
        <f>IF(G1300="Mix",'Growth Factors'!$N$12,(IF(G1300="Oil",'Growth Factors'!$E$12,'Growth Factors'!$K$12)))</f>
        <v>0.12354040091572198</v>
      </c>
      <c r="L1300" s="23">
        <f>IF(G1300="Mix",'Growth Factors'!$O$12,(IF(G1300="Oil",'Growth Factors'!$F$12,'Growth Factors'!$L$12)))</f>
        <v>0.23183776999580308</v>
      </c>
      <c r="M1300" s="23">
        <f>IF(G1300="Mix",'Growth Factors'!$P$12,(IF(G1300="Oil",'Growth Factors'!$G$12,'Growth Factors'!$M$12)))</f>
        <v>2.7241294693957304E-2</v>
      </c>
      <c r="N1300" s="24" t="str">
        <f>VLOOKUP(A1300,'Part 50 Counties'!$A$2:$B$34,2)</f>
        <v>Yes</v>
      </c>
      <c r="O1300" s="25">
        <f>(IF(N1300="No",0,(IF(D1300="CO2",0,(VLOOKUP(F1300,'Rule Reductions'!$C$2:$E$75,2,FALSE))))))</f>
        <v>0.75119553240227843</v>
      </c>
      <c r="P1300" s="25">
        <f>(IF(N1300="No",0,(IF(D1300="CO2",0,(VLOOKUP(F1300,'Rule Reductions'!$C$2:$E$75,3,FALSE))))))</f>
        <v>0.75119553240227843</v>
      </c>
      <c r="Q1300" s="22">
        <f t="shared" si="120"/>
        <v>2730.1516553490546</v>
      </c>
      <c r="R1300" s="22">
        <f t="shared" si="121"/>
        <v>2875.0923249026041</v>
      </c>
      <c r="S1300" s="22">
        <f t="shared" si="122"/>
        <v>2481.1959986164529</v>
      </c>
      <c r="T1300" s="22">
        <f t="shared" si="123"/>
        <v>2815.2703369647484</v>
      </c>
      <c r="U1300" s="22">
        <f t="shared" si="124"/>
        <v>3086.632515391073</v>
      </c>
      <c r="V1300" s="22">
        <f t="shared" si="125"/>
        <v>2573.9723676159028</v>
      </c>
    </row>
    <row r="1301" spans="1:22" x14ac:dyDescent="0.25">
      <c r="A1301" s="1" t="s">
        <v>42</v>
      </c>
      <c r="B1301" s="1" t="s">
        <v>45</v>
      </c>
      <c r="C1301" s="1" t="s">
        <v>76</v>
      </c>
      <c r="D1301" s="1" t="s">
        <v>24</v>
      </c>
      <c r="E1301" s="2">
        <v>343.94437264384698</v>
      </c>
      <c r="F1301" s="1" t="s">
        <v>17</v>
      </c>
      <c r="G1301" s="1" t="s">
        <v>101</v>
      </c>
      <c r="H1301" s="13">
        <f>IF(G1301="Mix",'Growth Factors'!$N$7,(IF(G1301="Oil",'Growth Factors'!$E$7,'Growth Factors'!$K$7)))</f>
        <v>8.9570562775409979E-2</v>
      </c>
      <c r="I1301" s="23">
        <f>IF(G1301="Mix",'Growth Factors'!$O$7,(IF(G1301="Oil",'Growth Factors'!$F$7,'Growth Factors'!$L$7)))</f>
        <v>0.14741463403243865</v>
      </c>
      <c r="J1301" s="23">
        <f>IF(G1301="Mix",'Growth Factors'!$P$7,(IF(G1301="Oil",'Growth Factors'!$G$7,'Growth Factors'!$M$7)))</f>
        <v>-9.7846340250338504E-3</v>
      </c>
      <c r="K1301" s="23">
        <f>IF(G1301="Mix",'Growth Factors'!$N$12,(IF(G1301="Oil",'Growth Factors'!$E$12,'Growth Factors'!$K$12)))</f>
        <v>0.12354040091572198</v>
      </c>
      <c r="L1301" s="23">
        <f>IF(G1301="Mix",'Growth Factors'!$O$12,(IF(G1301="Oil",'Growth Factors'!$F$12,'Growth Factors'!$L$12)))</f>
        <v>0.23183776999580308</v>
      </c>
      <c r="M1301" s="23">
        <f>IF(G1301="Mix",'Growth Factors'!$P$12,(IF(G1301="Oil",'Growth Factors'!$G$12,'Growth Factors'!$M$12)))</f>
        <v>2.7241294693957304E-2</v>
      </c>
      <c r="N1301" s="24" t="str">
        <f>VLOOKUP(A1301,'Part 50 Counties'!$A$2:$B$34,2)</f>
        <v>Yes</v>
      </c>
      <c r="O1301" s="25">
        <f>(IF(N1301="No",0,(IF(D1301="CO2",0,(VLOOKUP(F1301,'Rule Reductions'!$C$2:$E$75,2,FALSE))))))</f>
        <v>0</v>
      </c>
      <c r="P1301" s="25">
        <f>(IF(N1301="No",0,(IF(D1301="CO2",0,(VLOOKUP(F1301,'Rule Reductions'!$C$2:$E$75,3,FALSE))))))</f>
        <v>0</v>
      </c>
      <c r="Q1301" s="22">
        <f t="shared" si="120"/>
        <v>374.75166366499167</v>
      </c>
      <c r="R1301" s="22">
        <f t="shared" si="121"/>
        <v>394.64680646465638</v>
      </c>
      <c r="S1301" s="22">
        <f t="shared" si="122"/>
        <v>340.57900283255708</v>
      </c>
      <c r="T1301" s="22">
        <f t="shared" si="123"/>
        <v>386.43539833297427</v>
      </c>
      <c r="U1301" s="22">
        <f t="shared" si="124"/>
        <v>423.68366900020197</v>
      </c>
      <c r="V1301" s="22">
        <f t="shared" si="125"/>
        <v>353.31386265736626</v>
      </c>
    </row>
    <row r="1302" spans="1:22" x14ac:dyDescent="0.25">
      <c r="A1302" s="1" t="s">
        <v>43</v>
      </c>
      <c r="B1302" s="1" t="s">
        <v>45</v>
      </c>
      <c r="C1302" s="1" t="s">
        <v>76</v>
      </c>
      <c r="D1302" s="1" t="s">
        <v>23</v>
      </c>
      <c r="E1302" s="2">
        <v>68.600740999999999</v>
      </c>
      <c r="F1302" s="1" t="s">
        <v>17</v>
      </c>
      <c r="G1302" s="1" t="s">
        <v>101</v>
      </c>
      <c r="H1302" s="13">
        <f>IF(G1302="Mix",'Growth Factors'!$N$7,(IF(G1302="Oil",'Growth Factors'!$E$7,'Growth Factors'!$K$7)))</f>
        <v>8.9570562775409979E-2</v>
      </c>
      <c r="I1302" s="23">
        <f>IF(G1302="Mix",'Growth Factors'!$O$7,(IF(G1302="Oil",'Growth Factors'!$F$7,'Growth Factors'!$L$7)))</f>
        <v>0.14741463403243865</v>
      </c>
      <c r="J1302" s="23">
        <f>IF(G1302="Mix",'Growth Factors'!$P$7,(IF(G1302="Oil",'Growth Factors'!$G$7,'Growth Factors'!$M$7)))</f>
        <v>-9.7846340250338504E-3</v>
      </c>
      <c r="K1302" s="23">
        <f>IF(G1302="Mix",'Growth Factors'!$N$12,(IF(G1302="Oil",'Growth Factors'!$E$12,'Growth Factors'!$K$12)))</f>
        <v>0.12354040091572198</v>
      </c>
      <c r="L1302" s="23">
        <f>IF(G1302="Mix",'Growth Factors'!$O$12,(IF(G1302="Oil",'Growth Factors'!$F$12,'Growth Factors'!$L$12)))</f>
        <v>0.23183776999580308</v>
      </c>
      <c r="M1302" s="23">
        <f>IF(G1302="Mix",'Growth Factors'!$P$12,(IF(G1302="Oil",'Growth Factors'!$G$12,'Growth Factors'!$M$12)))</f>
        <v>2.7241294693957304E-2</v>
      </c>
      <c r="N1302" s="24" t="str">
        <f>VLOOKUP(A1302,'Part 50 Counties'!$A$2:$B$34,2)</f>
        <v>No</v>
      </c>
      <c r="O1302" s="25">
        <f>(IF(N1302="No",0,(IF(D1302="CO2",0,(VLOOKUP(F1302,'Rule Reductions'!$C$2:$E$75,2,FALSE))))))</f>
        <v>0</v>
      </c>
      <c r="P1302" s="25">
        <f>(IF(N1302="No",0,(IF(D1302="CO2",0,(VLOOKUP(F1302,'Rule Reductions'!$C$2:$E$75,3,FALSE))))))</f>
        <v>0</v>
      </c>
      <c r="Q1302" s="22">
        <f t="shared" si="120"/>
        <v>74.745347978180135</v>
      </c>
      <c r="R1302" s="22">
        <f t="shared" si="121"/>
        <v>78.713494128869115</v>
      </c>
      <c r="S1302" s="22">
        <f t="shared" si="122"/>
        <v>67.92950785546887</v>
      </c>
      <c r="T1302" s="22">
        <f t="shared" si="123"/>
        <v>77.075704046255609</v>
      </c>
      <c r="U1302" s="22">
        <f t="shared" si="124"/>
        <v>84.504983813499663</v>
      </c>
      <c r="V1302" s="22">
        <f t="shared" si="125"/>
        <v>70.469514001804839</v>
      </c>
    </row>
    <row r="1303" spans="1:22" x14ac:dyDescent="0.25">
      <c r="A1303" s="1" t="s">
        <v>43</v>
      </c>
      <c r="B1303" s="1" t="s">
        <v>45</v>
      </c>
      <c r="C1303" s="1" t="s">
        <v>76</v>
      </c>
      <c r="D1303" s="1" t="s">
        <v>24</v>
      </c>
      <c r="E1303" s="6">
        <v>1.45777871179005</v>
      </c>
      <c r="F1303" s="1" t="s">
        <v>17</v>
      </c>
      <c r="G1303" s="1" t="s">
        <v>101</v>
      </c>
      <c r="H1303" s="13">
        <f>IF(G1303="Mix",'Growth Factors'!$N$7,(IF(G1303="Oil",'Growth Factors'!$E$7,'Growth Factors'!$K$7)))</f>
        <v>8.9570562775409979E-2</v>
      </c>
      <c r="I1303" s="23">
        <f>IF(G1303="Mix",'Growth Factors'!$O$7,(IF(G1303="Oil",'Growth Factors'!$F$7,'Growth Factors'!$L$7)))</f>
        <v>0.14741463403243865</v>
      </c>
      <c r="J1303" s="23">
        <f>IF(G1303="Mix",'Growth Factors'!$P$7,(IF(G1303="Oil",'Growth Factors'!$G$7,'Growth Factors'!$M$7)))</f>
        <v>-9.7846340250338504E-3</v>
      </c>
      <c r="K1303" s="23">
        <f>IF(G1303="Mix",'Growth Factors'!$N$12,(IF(G1303="Oil",'Growth Factors'!$E$12,'Growth Factors'!$K$12)))</f>
        <v>0.12354040091572198</v>
      </c>
      <c r="L1303" s="23">
        <f>IF(G1303="Mix",'Growth Factors'!$O$12,(IF(G1303="Oil",'Growth Factors'!$F$12,'Growth Factors'!$L$12)))</f>
        <v>0.23183776999580308</v>
      </c>
      <c r="M1303" s="23">
        <f>IF(G1303="Mix",'Growth Factors'!$P$12,(IF(G1303="Oil",'Growth Factors'!$G$12,'Growth Factors'!$M$12)))</f>
        <v>2.7241294693957304E-2</v>
      </c>
      <c r="N1303" s="24" t="str">
        <f>VLOOKUP(A1303,'Part 50 Counties'!$A$2:$B$34,2)</f>
        <v>No</v>
      </c>
      <c r="O1303" s="25">
        <f>(IF(N1303="No",0,(IF(D1303="CO2",0,(VLOOKUP(F1303,'Rule Reductions'!$C$2:$E$75,2,FALSE))))))</f>
        <v>0</v>
      </c>
      <c r="P1303" s="25">
        <f>(IF(N1303="No",0,(IF(D1303="CO2",0,(VLOOKUP(F1303,'Rule Reductions'!$C$2:$E$75,3,FALSE))))))</f>
        <v>0</v>
      </c>
      <c r="Q1303" s="22">
        <f t="shared" si="120"/>
        <v>1.5883527714070971</v>
      </c>
      <c r="R1303" s="22">
        <f t="shared" si="121"/>
        <v>1.6726766270888602</v>
      </c>
      <c r="S1303" s="22">
        <f t="shared" si="122"/>
        <v>1.4435148806056992</v>
      </c>
      <c r="T1303" s="22">
        <f t="shared" si="123"/>
        <v>1.6378732782909975</v>
      </c>
      <c r="U1303" s="22">
        <f t="shared" si="124"/>
        <v>1.7957468774788099</v>
      </c>
      <c r="V1303" s="22">
        <f t="shared" si="125"/>
        <v>1.4974904912765001</v>
      </c>
    </row>
    <row r="1304" spans="1:22" x14ac:dyDescent="0.25">
      <c r="A1304" s="1" t="s">
        <v>22</v>
      </c>
      <c r="B1304" s="1" t="s">
        <v>45</v>
      </c>
      <c r="C1304" s="1" t="s">
        <v>76</v>
      </c>
      <c r="D1304" s="1" t="s">
        <v>23</v>
      </c>
      <c r="E1304" s="2">
        <v>14131.9713687773</v>
      </c>
      <c r="F1304" s="1" t="s">
        <v>17</v>
      </c>
      <c r="G1304" s="1" t="s">
        <v>101</v>
      </c>
      <c r="H1304" s="13">
        <f>IF(G1304="Mix",'Growth Factors'!$N$7,(IF(G1304="Oil",'Growth Factors'!$E$7,'Growth Factors'!$K$7)))</f>
        <v>8.9570562775409979E-2</v>
      </c>
      <c r="I1304" s="23">
        <f>IF(G1304="Mix",'Growth Factors'!$O$7,(IF(G1304="Oil",'Growth Factors'!$F$7,'Growth Factors'!$L$7)))</f>
        <v>0.14741463403243865</v>
      </c>
      <c r="J1304" s="23">
        <f>IF(G1304="Mix",'Growth Factors'!$P$7,(IF(G1304="Oil",'Growth Factors'!$G$7,'Growth Factors'!$M$7)))</f>
        <v>-9.7846340250338504E-3</v>
      </c>
      <c r="K1304" s="23">
        <f>IF(G1304="Mix",'Growth Factors'!$N$12,(IF(G1304="Oil",'Growth Factors'!$E$12,'Growth Factors'!$K$12)))</f>
        <v>0.12354040091572198</v>
      </c>
      <c r="L1304" s="23">
        <f>IF(G1304="Mix",'Growth Factors'!$O$12,(IF(G1304="Oil",'Growth Factors'!$F$12,'Growth Factors'!$L$12)))</f>
        <v>0.23183776999580308</v>
      </c>
      <c r="M1304" s="23">
        <f>IF(G1304="Mix",'Growth Factors'!$P$12,(IF(G1304="Oil",'Growth Factors'!$G$12,'Growth Factors'!$M$12)))</f>
        <v>2.7241294693957304E-2</v>
      </c>
      <c r="N1304" s="24" t="str">
        <f>VLOOKUP(A1304,'Part 50 Counties'!$A$2:$B$34,2)</f>
        <v>Yes</v>
      </c>
      <c r="O1304" s="25">
        <f>(IF(N1304="No",0,(IF(D1304="CO2",0,(VLOOKUP(F1304,'Rule Reductions'!$C$2:$E$75,2,FALSE))))))</f>
        <v>0.75119553240227843</v>
      </c>
      <c r="P1304" s="25">
        <f>(IF(N1304="No",0,(IF(D1304="CO2",0,(VLOOKUP(F1304,'Rule Reductions'!$C$2:$E$75,3,FALSE))))))</f>
        <v>0.75119553240227843</v>
      </c>
      <c r="Q1304" s="22">
        <f t="shared" si="120"/>
        <v>3831.0364544411136</v>
      </c>
      <c r="R1304" s="22">
        <f t="shared" si="121"/>
        <v>4034.4218552860934</v>
      </c>
      <c r="S1304" s="22">
        <f t="shared" si="122"/>
        <v>3481.6938841801275</v>
      </c>
      <c r="T1304" s="22">
        <f t="shared" si="123"/>
        <v>3950.4777212237818</v>
      </c>
      <c r="U1304" s="22">
        <f t="shared" si="124"/>
        <v>4331.261842087898</v>
      </c>
      <c r="V1304" s="22">
        <f t="shared" si="125"/>
        <v>3611.8806637501184</v>
      </c>
    </row>
    <row r="1305" spans="1:22" x14ac:dyDescent="0.25">
      <c r="A1305" s="1" t="s">
        <v>22</v>
      </c>
      <c r="B1305" s="1" t="s">
        <v>45</v>
      </c>
      <c r="C1305" s="1" t="s">
        <v>76</v>
      </c>
      <c r="D1305" s="1" t="s">
        <v>24</v>
      </c>
      <c r="E1305" s="2">
        <v>482.63378604511502</v>
      </c>
      <c r="F1305" s="1" t="s">
        <v>17</v>
      </c>
      <c r="G1305" s="1" t="s">
        <v>101</v>
      </c>
      <c r="H1305" s="13">
        <f>IF(G1305="Mix",'Growth Factors'!$N$7,(IF(G1305="Oil",'Growth Factors'!$E$7,'Growth Factors'!$K$7)))</f>
        <v>8.9570562775409979E-2</v>
      </c>
      <c r="I1305" s="23">
        <f>IF(G1305="Mix",'Growth Factors'!$O$7,(IF(G1305="Oil",'Growth Factors'!$F$7,'Growth Factors'!$L$7)))</f>
        <v>0.14741463403243865</v>
      </c>
      <c r="J1305" s="23">
        <f>IF(G1305="Mix",'Growth Factors'!$P$7,(IF(G1305="Oil",'Growth Factors'!$G$7,'Growth Factors'!$M$7)))</f>
        <v>-9.7846340250338504E-3</v>
      </c>
      <c r="K1305" s="23">
        <f>IF(G1305="Mix",'Growth Factors'!$N$12,(IF(G1305="Oil",'Growth Factors'!$E$12,'Growth Factors'!$K$12)))</f>
        <v>0.12354040091572198</v>
      </c>
      <c r="L1305" s="23">
        <f>IF(G1305="Mix",'Growth Factors'!$O$12,(IF(G1305="Oil",'Growth Factors'!$F$12,'Growth Factors'!$L$12)))</f>
        <v>0.23183776999580308</v>
      </c>
      <c r="M1305" s="23">
        <f>IF(G1305="Mix",'Growth Factors'!$P$12,(IF(G1305="Oil",'Growth Factors'!$G$12,'Growth Factors'!$M$12)))</f>
        <v>2.7241294693957304E-2</v>
      </c>
      <c r="N1305" s="24" t="str">
        <f>VLOOKUP(A1305,'Part 50 Counties'!$A$2:$B$34,2)</f>
        <v>Yes</v>
      </c>
      <c r="O1305" s="25">
        <f>(IF(N1305="No",0,(IF(D1305="CO2",0,(VLOOKUP(F1305,'Rule Reductions'!$C$2:$E$75,2,FALSE))))))</f>
        <v>0</v>
      </c>
      <c r="P1305" s="25">
        <f>(IF(N1305="No",0,(IF(D1305="CO2",0,(VLOOKUP(F1305,'Rule Reductions'!$C$2:$E$75,3,FALSE))))))</f>
        <v>0</v>
      </c>
      <c r="Q1305" s="22">
        <f t="shared" si="120"/>
        <v>525.86356587560283</v>
      </c>
      <c r="R1305" s="22">
        <f t="shared" si="121"/>
        <v>553.78106898664601</v>
      </c>
      <c r="S1305" s="22">
        <f t="shared" si="122"/>
        <v>477.91139108054711</v>
      </c>
      <c r="T1305" s="22">
        <f t="shared" si="123"/>
        <v>542.25855746860134</v>
      </c>
      <c r="U1305" s="22">
        <f t="shared" si="124"/>
        <v>594.52652672644604</v>
      </c>
      <c r="V1305" s="22">
        <f t="shared" si="125"/>
        <v>495.78135524003034</v>
      </c>
    </row>
    <row r="1306" spans="1:22" x14ac:dyDescent="0.25">
      <c r="A1306" s="1" t="s">
        <v>44</v>
      </c>
      <c r="B1306" s="1" t="s">
        <v>45</v>
      </c>
      <c r="C1306" s="1" t="s">
        <v>76</v>
      </c>
      <c r="D1306" s="1" t="s">
        <v>23</v>
      </c>
      <c r="E1306" s="2">
        <v>144.12176161341799</v>
      </c>
      <c r="F1306" s="1" t="s">
        <v>17</v>
      </c>
      <c r="G1306" s="1" t="s">
        <v>101</v>
      </c>
      <c r="H1306" s="13">
        <f>IF(G1306="Mix",'Growth Factors'!$N$7,(IF(G1306="Oil",'Growth Factors'!$E$7,'Growth Factors'!$K$7)))</f>
        <v>8.9570562775409979E-2</v>
      </c>
      <c r="I1306" s="23">
        <f>IF(G1306="Mix",'Growth Factors'!$O$7,(IF(G1306="Oil",'Growth Factors'!$F$7,'Growth Factors'!$L$7)))</f>
        <v>0.14741463403243865</v>
      </c>
      <c r="J1306" s="23">
        <f>IF(G1306="Mix",'Growth Factors'!$P$7,(IF(G1306="Oil",'Growth Factors'!$G$7,'Growth Factors'!$M$7)))</f>
        <v>-9.7846340250338504E-3</v>
      </c>
      <c r="K1306" s="23">
        <f>IF(G1306="Mix",'Growth Factors'!$N$12,(IF(G1306="Oil",'Growth Factors'!$E$12,'Growth Factors'!$K$12)))</f>
        <v>0.12354040091572198</v>
      </c>
      <c r="L1306" s="23">
        <f>IF(G1306="Mix",'Growth Factors'!$O$12,(IF(G1306="Oil",'Growth Factors'!$F$12,'Growth Factors'!$L$12)))</f>
        <v>0.23183776999580308</v>
      </c>
      <c r="M1306" s="23">
        <f>IF(G1306="Mix",'Growth Factors'!$P$12,(IF(G1306="Oil",'Growth Factors'!$G$12,'Growth Factors'!$M$12)))</f>
        <v>2.7241294693957304E-2</v>
      </c>
      <c r="N1306" s="24" t="str">
        <f>VLOOKUP(A1306,'Part 50 Counties'!$A$2:$B$34,2)</f>
        <v>Yes</v>
      </c>
      <c r="O1306" s="25">
        <f>(IF(N1306="No",0,(IF(D1306="CO2",0,(VLOOKUP(F1306,'Rule Reductions'!$C$2:$E$75,2,FALSE))))))</f>
        <v>0.75119553240227843</v>
      </c>
      <c r="P1306" s="25">
        <f>(IF(N1306="No",0,(IF(D1306="CO2",0,(VLOOKUP(F1306,'Rule Reductions'!$C$2:$E$75,3,FALSE))))))</f>
        <v>0.75119553240227843</v>
      </c>
      <c r="Q1306" s="22">
        <f t="shared" si="120"/>
        <v>39.069971783211102</v>
      </c>
      <c r="R1306" s="22">
        <f t="shared" si="121"/>
        <v>41.144152482514741</v>
      </c>
      <c r="S1306" s="22">
        <f t="shared" si="122"/>
        <v>35.507279408684397</v>
      </c>
      <c r="T1306" s="22">
        <f t="shared" si="123"/>
        <v>40.28806693277307</v>
      </c>
      <c r="U1306" s="22">
        <f t="shared" si="124"/>
        <v>44.171408956420358</v>
      </c>
      <c r="V1306" s="22">
        <f t="shared" si="125"/>
        <v>36.834960276468955</v>
      </c>
    </row>
    <row r="1307" spans="1:22" x14ac:dyDescent="0.25">
      <c r="A1307" s="1" t="s">
        <v>44</v>
      </c>
      <c r="B1307" s="1" t="s">
        <v>45</v>
      </c>
      <c r="C1307" s="1" t="s">
        <v>76</v>
      </c>
      <c r="D1307" s="1" t="s">
        <v>24</v>
      </c>
      <c r="E1307" s="6">
        <v>4.92203314341939</v>
      </c>
      <c r="F1307" s="1" t="s">
        <v>17</v>
      </c>
      <c r="G1307" s="1" t="s">
        <v>101</v>
      </c>
      <c r="H1307" s="13">
        <f>IF(G1307="Mix",'Growth Factors'!$N$7,(IF(G1307="Oil",'Growth Factors'!$E$7,'Growth Factors'!$K$7)))</f>
        <v>8.9570562775409979E-2</v>
      </c>
      <c r="I1307" s="23">
        <f>IF(G1307="Mix",'Growth Factors'!$O$7,(IF(G1307="Oil",'Growth Factors'!$F$7,'Growth Factors'!$L$7)))</f>
        <v>0.14741463403243865</v>
      </c>
      <c r="J1307" s="23">
        <f>IF(G1307="Mix",'Growth Factors'!$P$7,(IF(G1307="Oil",'Growth Factors'!$G$7,'Growth Factors'!$M$7)))</f>
        <v>-9.7846340250338504E-3</v>
      </c>
      <c r="K1307" s="23">
        <f>IF(G1307="Mix",'Growth Factors'!$N$12,(IF(G1307="Oil",'Growth Factors'!$E$12,'Growth Factors'!$K$12)))</f>
        <v>0.12354040091572198</v>
      </c>
      <c r="L1307" s="23">
        <f>IF(G1307="Mix",'Growth Factors'!$O$12,(IF(G1307="Oil",'Growth Factors'!$F$12,'Growth Factors'!$L$12)))</f>
        <v>0.23183776999580308</v>
      </c>
      <c r="M1307" s="23">
        <f>IF(G1307="Mix",'Growth Factors'!$P$12,(IF(G1307="Oil",'Growth Factors'!$G$12,'Growth Factors'!$M$12)))</f>
        <v>2.7241294693957304E-2</v>
      </c>
      <c r="N1307" s="24" t="str">
        <f>VLOOKUP(A1307,'Part 50 Counties'!$A$2:$B$34,2)</f>
        <v>Yes</v>
      </c>
      <c r="O1307" s="25">
        <f>(IF(N1307="No",0,(IF(D1307="CO2",0,(VLOOKUP(F1307,'Rule Reductions'!$C$2:$E$75,2,FALSE))))))</f>
        <v>0</v>
      </c>
      <c r="P1307" s="25">
        <f>(IF(N1307="No",0,(IF(D1307="CO2",0,(VLOOKUP(F1307,'Rule Reductions'!$C$2:$E$75,3,FALSE))))))</f>
        <v>0</v>
      </c>
      <c r="Q1307" s="22">
        <f t="shared" si="120"/>
        <v>5.3629024220746846</v>
      </c>
      <c r="R1307" s="22">
        <f t="shared" si="121"/>
        <v>5.647612857952093</v>
      </c>
      <c r="S1307" s="22">
        <f t="shared" si="122"/>
        <v>4.8738728504519448</v>
      </c>
      <c r="T1307" s="22">
        <f t="shared" si="123"/>
        <v>5.5301030912778923</v>
      </c>
      <c r="U1307" s="22">
        <f t="shared" si="124"/>
        <v>6.063146331235175</v>
      </c>
      <c r="V1307" s="22">
        <f t="shared" si="125"/>
        <v>5.0561156987727029</v>
      </c>
    </row>
    <row r="1308" spans="1:22" x14ac:dyDescent="0.25">
      <c r="A1308" s="1" t="s">
        <v>49</v>
      </c>
      <c r="B1308" s="1" t="s">
        <v>45</v>
      </c>
      <c r="C1308" s="1" t="s">
        <v>76</v>
      </c>
      <c r="D1308" s="1" t="s">
        <v>23</v>
      </c>
      <c r="E1308" s="3">
        <v>0</v>
      </c>
      <c r="F1308" s="1" t="s">
        <v>17</v>
      </c>
      <c r="G1308" s="1" t="s">
        <v>101</v>
      </c>
      <c r="H1308" s="13">
        <f>IF(G1308="Mix",'Growth Factors'!$N$7,(IF(G1308="Oil",'Growth Factors'!$E$7,'Growth Factors'!$K$7)))</f>
        <v>8.9570562775409979E-2</v>
      </c>
      <c r="I1308" s="23">
        <f>IF(G1308="Mix",'Growth Factors'!$O$7,(IF(G1308="Oil",'Growth Factors'!$F$7,'Growth Factors'!$L$7)))</f>
        <v>0.14741463403243865</v>
      </c>
      <c r="J1308" s="23">
        <f>IF(G1308="Mix",'Growth Factors'!$P$7,(IF(G1308="Oil",'Growth Factors'!$G$7,'Growth Factors'!$M$7)))</f>
        <v>-9.7846340250338504E-3</v>
      </c>
      <c r="K1308" s="23">
        <f>IF(G1308="Mix",'Growth Factors'!$N$12,(IF(G1308="Oil",'Growth Factors'!$E$12,'Growth Factors'!$K$12)))</f>
        <v>0.12354040091572198</v>
      </c>
      <c r="L1308" s="23">
        <f>IF(G1308="Mix",'Growth Factors'!$O$12,(IF(G1308="Oil",'Growth Factors'!$F$12,'Growth Factors'!$L$12)))</f>
        <v>0.23183776999580308</v>
      </c>
      <c r="M1308" s="23">
        <f>IF(G1308="Mix",'Growth Factors'!$P$12,(IF(G1308="Oil",'Growth Factors'!$G$12,'Growth Factors'!$M$12)))</f>
        <v>2.7241294693957304E-2</v>
      </c>
      <c r="N1308" s="24" t="str">
        <f>VLOOKUP(A1308,'Part 50 Counties'!$A$2:$B$34,2)</f>
        <v>No</v>
      </c>
      <c r="O1308" s="25">
        <f>(IF(N1308="No",0,(IF(D1308="CO2",0,(VLOOKUP(F1308,'Rule Reductions'!$C$2:$E$75,2,FALSE))))))</f>
        <v>0</v>
      </c>
      <c r="P1308" s="25">
        <f>(IF(N1308="No",0,(IF(D1308="CO2",0,(VLOOKUP(F1308,'Rule Reductions'!$C$2:$E$75,3,FALSE))))))</f>
        <v>0</v>
      </c>
      <c r="Q1308" s="22">
        <f t="shared" si="120"/>
        <v>0</v>
      </c>
      <c r="R1308" s="22">
        <f t="shared" si="121"/>
        <v>0</v>
      </c>
      <c r="S1308" s="22">
        <f t="shared" si="122"/>
        <v>0</v>
      </c>
      <c r="T1308" s="22">
        <f t="shared" si="123"/>
        <v>0</v>
      </c>
      <c r="U1308" s="22">
        <f t="shared" si="124"/>
        <v>0</v>
      </c>
      <c r="V1308" s="22">
        <f t="shared" si="125"/>
        <v>0</v>
      </c>
    </row>
    <row r="1309" spans="1:22" x14ac:dyDescent="0.25">
      <c r="A1309" s="1" t="s">
        <v>49</v>
      </c>
      <c r="B1309" s="1" t="s">
        <v>45</v>
      </c>
      <c r="C1309" s="1" t="s">
        <v>76</v>
      </c>
      <c r="D1309" s="1" t="s">
        <v>24</v>
      </c>
      <c r="E1309" s="3">
        <v>0</v>
      </c>
      <c r="F1309" s="1" t="s">
        <v>17</v>
      </c>
      <c r="G1309" s="1" t="s">
        <v>101</v>
      </c>
      <c r="H1309" s="13">
        <f>IF(G1309="Mix",'Growth Factors'!$N$7,(IF(G1309="Oil",'Growth Factors'!$E$7,'Growth Factors'!$K$7)))</f>
        <v>8.9570562775409979E-2</v>
      </c>
      <c r="I1309" s="23">
        <f>IF(G1309="Mix",'Growth Factors'!$O$7,(IF(G1309="Oil",'Growth Factors'!$F$7,'Growth Factors'!$L$7)))</f>
        <v>0.14741463403243865</v>
      </c>
      <c r="J1309" s="23">
        <f>IF(G1309="Mix",'Growth Factors'!$P$7,(IF(G1309="Oil",'Growth Factors'!$G$7,'Growth Factors'!$M$7)))</f>
        <v>-9.7846340250338504E-3</v>
      </c>
      <c r="K1309" s="23">
        <f>IF(G1309="Mix",'Growth Factors'!$N$12,(IF(G1309="Oil",'Growth Factors'!$E$12,'Growth Factors'!$K$12)))</f>
        <v>0.12354040091572198</v>
      </c>
      <c r="L1309" s="23">
        <f>IF(G1309="Mix",'Growth Factors'!$O$12,(IF(G1309="Oil",'Growth Factors'!$F$12,'Growth Factors'!$L$12)))</f>
        <v>0.23183776999580308</v>
      </c>
      <c r="M1309" s="23">
        <f>IF(G1309="Mix",'Growth Factors'!$P$12,(IF(G1309="Oil",'Growth Factors'!$G$12,'Growth Factors'!$M$12)))</f>
        <v>2.7241294693957304E-2</v>
      </c>
      <c r="N1309" s="24" t="str">
        <f>VLOOKUP(A1309,'Part 50 Counties'!$A$2:$B$34,2)</f>
        <v>No</v>
      </c>
      <c r="O1309" s="25">
        <f>(IF(N1309="No",0,(IF(D1309="CO2",0,(VLOOKUP(F1309,'Rule Reductions'!$C$2:$E$75,2,FALSE))))))</f>
        <v>0</v>
      </c>
      <c r="P1309" s="25">
        <f>(IF(N1309="No",0,(IF(D1309="CO2",0,(VLOOKUP(F1309,'Rule Reductions'!$C$2:$E$75,3,FALSE))))))</f>
        <v>0</v>
      </c>
      <c r="Q1309" s="22">
        <f t="shared" si="120"/>
        <v>0</v>
      </c>
      <c r="R1309" s="22">
        <f t="shared" si="121"/>
        <v>0</v>
      </c>
      <c r="S1309" s="22">
        <f t="shared" si="122"/>
        <v>0</v>
      </c>
      <c r="T1309" s="22">
        <f t="shared" si="123"/>
        <v>0</v>
      </c>
      <c r="U1309" s="22">
        <f t="shared" si="124"/>
        <v>0</v>
      </c>
      <c r="V1309" s="22">
        <f t="shared" si="125"/>
        <v>0</v>
      </c>
    </row>
    <row r="1310" spans="1:22" x14ac:dyDescent="0.25">
      <c r="A1310" s="1" t="s">
        <v>39</v>
      </c>
      <c r="B1310" s="1" t="s">
        <v>45</v>
      </c>
      <c r="C1310" s="1" t="s">
        <v>77</v>
      </c>
      <c r="D1310" s="1" t="s">
        <v>23</v>
      </c>
      <c r="E1310" s="2">
        <v>138.85796047090801</v>
      </c>
      <c r="F1310" s="1" t="s">
        <v>17</v>
      </c>
      <c r="G1310" s="1" t="s">
        <v>123</v>
      </c>
      <c r="H1310" s="13">
        <f>IF(G1310="Mix",'Growth Factors'!$N$7,(IF(G1310="Oil",'Growth Factors'!$E$7,'Growth Factors'!$K$7)))</f>
        <v>0.15686781820291032</v>
      </c>
      <c r="I1310" s="23">
        <f>IF(G1310="Mix",'Growth Factors'!$O$7,(IF(G1310="Oil",'Growth Factors'!$F$7,'Growth Factors'!$L$7)))</f>
        <v>0.42947166600434089</v>
      </c>
      <c r="J1310" s="23">
        <f>IF(G1310="Mix",'Growth Factors'!$P$7,(IF(G1310="Oil",'Growth Factors'!$G$7,'Growth Factors'!$M$7)))</f>
        <v>8.6691922351452653E-3</v>
      </c>
      <c r="K1310" s="23">
        <f>IF(G1310="Mix",'Growth Factors'!$N$12,(IF(G1310="Oil",'Growth Factors'!$E$12,'Growth Factors'!$K$12)))</f>
        <v>0.17780496801595774</v>
      </c>
      <c r="L1310" s="23">
        <f>IF(G1310="Mix",'Growth Factors'!$O$12,(IF(G1310="Oil",'Growth Factors'!$F$12,'Growth Factors'!$L$12)))</f>
        <v>0.6045838882858261</v>
      </c>
      <c r="M1310" s="23">
        <f>IF(G1310="Mix",'Growth Factors'!$P$12,(IF(G1310="Oil",'Growth Factors'!$G$12,'Growth Factors'!$M$12)))</f>
        <v>-1.4829342437752569E-2</v>
      </c>
      <c r="N1310" s="24" t="str">
        <f>VLOOKUP(A1310,'Part 50 Counties'!$A$2:$B$34,2)</f>
        <v>Yes</v>
      </c>
      <c r="O1310" s="25">
        <f>(IF(N1310="No",0,(IF(D1310="CO2",0,(VLOOKUP(F1310,'Rule Reductions'!$C$2:$E$75,2,FALSE))))))</f>
        <v>0.75119553240227843</v>
      </c>
      <c r="P1310" s="25">
        <f>(IF(N1310="No",0,(IF(D1310="CO2",0,(VLOOKUP(F1310,'Rule Reductions'!$C$2:$E$75,3,FALSE))))))</f>
        <v>0.75119553240227843</v>
      </c>
      <c r="Q1310" s="22">
        <f t="shared" si="120"/>
        <v>39.968025751861276</v>
      </c>
      <c r="R1310" s="22">
        <f t="shared" si="121"/>
        <v>49.386074588165783</v>
      </c>
      <c r="S1310" s="22">
        <f t="shared" si="122"/>
        <v>34.847988349255282</v>
      </c>
      <c r="T1310" s="22">
        <f t="shared" si="123"/>
        <v>40.691372472836171</v>
      </c>
      <c r="U1310" s="22">
        <f t="shared" si="124"/>
        <v>55.43593585968442</v>
      </c>
      <c r="V1310" s="22">
        <f t="shared" si="125"/>
        <v>34.036149672303985</v>
      </c>
    </row>
    <row r="1311" spans="1:22" x14ac:dyDescent="0.25">
      <c r="A1311" s="1" t="s">
        <v>39</v>
      </c>
      <c r="B1311" s="1" t="s">
        <v>45</v>
      </c>
      <c r="C1311" s="1" t="s">
        <v>77</v>
      </c>
      <c r="D1311" s="1" t="s">
        <v>24</v>
      </c>
      <c r="E1311" s="6">
        <v>2.9507579041613199</v>
      </c>
      <c r="F1311" s="1" t="s">
        <v>17</v>
      </c>
      <c r="G1311" s="1" t="s">
        <v>123</v>
      </c>
      <c r="H1311" s="13">
        <f>IF(G1311="Mix",'Growth Factors'!$N$7,(IF(G1311="Oil",'Growth Factors'!$E$7,'Growth Factors'!$K$7)))</f>
        <v>0.15686781820291032</v>
      </c>
      <c r="I1311" s="23">
        <f>IF(G1311="Mix",'Growth Factors'!$O$7,(IF(G1311="Oil",'Growth Factors'!$F$7,'Growth Factors'!$L$7)))</f>
        <v>0.42947166600434089</v>
      </c>
      <c r="J1311" s="23">
        <f>IF(G1311="Mix",'Growth Factors'!$P$7,(IF(G1311="Oil",'Growth Factors'!$G$7,'Growth Factors'!$M$7)))</f>
        <v>8.6691922351452653E-3</v>
      </c>
      <c r="K1311" s="23">
        <f>IF(G1311="Mix",'Growth Factors'!$N$12,(IF(G1311="Oil",'Growth Factors'!$E$12,'Growth Factors'!$K$12)))</f>
        <v>0.17780496801595774</v>
      </c>
      <c r="L1311" s="23">
        <f>IF(G1311="Mix",'Growth Factors'!$O$12,(IF(G1311="Oil",'Growth Factors'!$F$12,'Growth Factors'!$L$12)))</f>
        <v>0.6045838882858261</v>
      </c>
      <c r="M1311" s="23">
        <f>IF(G1311="Mix",'Growth Factors'!$P$12,(IF(G1311="Oil",'Growth Factors'!$G$12,'Growth Factors'!$M$12)))</f>
        <v>-1.4829342437752569E-2</v>
      </c>
      <c r="N1311" s="24" t="str">
        <f>VLOOKUP(A1311,'Part 50 Counties'!$A$2:$B$34,2)</f>
        <v>Yes</v>
      </c>
      <c r="O1311" s="25">
        <f>(IF(N1311="No",0,(IF(D1311="CO2",0,(VLOOKUP(F1311,'Rule Reductions'!$C$2:$E$75,2,FALSE))))))</f>
        <v>0</v>
      </c>
      <c r="P1311" s="25">
        <f>(IF(N1311="No",0,(IF(D1311="CO2",0,(VLOOKUP(F1311,'Rule Reductions'!$C$2:$E$75,3,FALSE))))))</f>
        <v>0</v>
      </c>
      <c r="Q1311" s="22">
        <f t="shared" si="120"/>
        <v>3.4136368586320986</v>
      </c>
      <c r="R1311" s="22">
        <f t="shared" si="121"/>
        <v>4.2180248172369597</v>
      </c>
      <c r="S1311" s="22">
        <f t="shared" si="122"/>
        <v>2.9763385916718685</v>
      </c>
      <c r="T1311" s="22">
        <f t="shared" si="123"/>
        <v>3.4754173189335575</v>
      </c>
      <c r="U1311" s="22">
        <f t="shared" si="124"/>
        <v>4.7347385912493056</v>
      </c>
      <c r="V1311" s="22">
        <f t="shared" si="125"/>
        <v>2.9070001047496064</v>
      </c>
    </row>
    <row r="1312" spans="1:22" x14ac:dyDescent="0.25">
      <c r="A1312" s="1" t="s">
        <v>46</v>
      </c>
      <c r="B1312" s="1" t="s">
        <v>45</v>
      </c>
      <c r="C1312" s="1" t="s">
        <v>77</v>
      </c>
      <c r="D1312" s="1" t="s">
        <v>23</v>
      </c>
      <c r="E1312" s="3">
        <v>0</v>
      </c>
      <c r="F1312" s="1" t="s">
        <v>17</v>
      </c>
      <c r="G1312" s="1" t="s">
        <v>123</v>
      </c>
      <c r="H1312" s="13">
        <f>IF(G1312="Mix",'Growth Factors'!$N$7,(IF(G1312="Oil",'Growth Factors'!$E$7,'Growth Factors'!$K$7)))</f>
        <v>0.15686781820291032</v>
      </c>
      <c r="I1312" s="23">
        <f>IF(G1312="Mix",'Growth Factors'!$O$7,(IF(G1312="Oil",'Growth Factors'!$F$7,'Growth Factors'!$L$7)))</f>
        <v>0.42947166600434089</v>
      </c>
      <c r="J1312" s="23">
        <f>IF(G1312="Mix",'Growth Factors'!$P$7,(IF(G1312="Oil",'Growth Factors'!$G$7,'Growth Factors'!$M$7)))</f>
        <v>8.6691922351452653E-3</v>
      </c>
      <c r="K1312" s="23">
        <f>IF(G1312="Mix",'Growth Factors'!$N$12,(IF(G1312="Oil",'Growth Factors'!$E$12,'Growth Factors'!$K$12)))</f>
        <v>0.17780496801595774</v>
      </c>
      <c r="L1312" s="23">
        <f>IF(G1312="Mix",'Growth Factors'!$O$12,(IF(G1312="Oil",'Growth Factors'!$F$12,'Growth Factors'!$L$12)))</f>
        <v>0.6045838882858261</v>
      </c>
      <c r="M1312" s="23">
        <f>IF(G1312="Mix",'Growth Factors'!$P$12,(IF(G1312="Oil",'Growth Factors'!$G$12,'Growth Factors'!$M$12)))</f>
        <v>-1.4829342437752569E-2</v>
      </c>
      <c r="N1312" s="24" t="str">
        <f>VLOOKUP(A1312,'Part 50 Counties'!$A$2:$B$34,2)</f>
        <v>No</v>
      </c>
      <c r="O1312" s="25">
        <f>(IF(N1312="No",0,(IF(D1312="CO2",0,(VLOOKUP(F1312,'Rule Reductions'!$C$2:$E$75,2,FALSE))))))</f>
        <v>0</v>
      </c>
      <c r="P1312" s="25">
        <f>(IF(N1312="No",0,(IF(D1312="CO2",0,(VLOOKUP(F1312,'Rule Reductions'!$C$2:$E$75,3,FALSE))))))</f>
        <v>0</v>
      </c>
      <c r="Q1312" s="22">
        <f t="shared" si="120"/>
        <v>0</v>
      </c>
      <c r="R1312" s="22">
        <f t="shared" si="121"/>
        <v>0</v>
      </c>
      <c r="S1312" s="22">
        <f t="shared" si="122"/>
        <v>0</v>
      </c>
      <c r="T1312" s="22">
        <f t="shared" si="123"/>
        <v>0</v>
      </c>
      <c r="U1312" s="22">
        <f t="shared" si="124"/>
        <v>0</v>
      </c>
      <c r="V1312" s="22">
        <f t="shared" si="125"/>
        <v>0</v>
      </c>
    </row>
    <row r="1313" spans="1:22" x14ac:dyDescent="0.25">
      <c r="A1313" s="1" t="s">
        <v>46</v>
      </c>
      <c r="B1313" s="1" t="s">
        <v>45</v>
      </c>
      <c r="C1313" s="1" t="s">
        <v>77</v>
      </c>
      <c r="D1313" s="1" t="s">
        <v>24</v>
      </c>
      <c r="E1313" s="3">
        <v>0</v>
      </c>
      <c r="F1313" s="1" t="s">
        <v>17</v>
      </c>
      <c r="G1313" s="1" t="s">
        <v>123</v>
      </c>
      <c r="H1313" s="13">
        <f>IF(G1313="Mix",'Growth Factors'!$N$7,(IF(G1313="Oil",'Growth Factors'!$E$7,'Growth Factors'!$K$7)))</f>
        <v>0.15686781820291032</v>
      </c>
      <c r="I1313" s="23">
        <f>IF(G1313="Mix",'Growth Factors'!$O$7,(IF(G1313="Oil",'Growth Factors'!$F$7,'Growth Factors'!$L$7)))</f>
        <v>0.42947166600434089</v>
      </c>
      <c r="J1313" s="23">
        <f>IF(G1313="Mix",'Growth Factors'!$P$7,(IF(G1313="Oil",'Growth Factors'!$G$7,'Growth Factors'!$M$7)))</f>
        <v>8.6691922351452653E-3</v>
      </c>
      <c r="K1313" s="23">
        <f>IF(G1313="Mix",'Growth Factors'!$N$12,(IF(G1313="Oil",'Growth Factors'!$E$12,'Growth Factors'!$K$12)))</f>
        <v>0.17780496801595774</v>
      </c>
      <c r="L1313" s="23">
        <f>IF(G1313="Mix",'Growth Factors'!$O$12,(IF(G1313="Oil",'Growth Factors'!$F$12,'Growth Factors'!$L$12)))</f>
        <v>0.6045838882858261</v>
      </c>
      <c r="M1313" s="23">
        <f>IF(G1313="Mix",'Growth Factors'!$P$12,(IF(G1313="Oil",'Growth Factors'!$G$12,'Growth Factors'!$M$12)))</f>
        <v>-1.4829342437752569E-2</v>
      </c>
      <c r="N1313" s="24" t="str">
        <f>VLOOKUP(A1313,'Part 50 Counties'!$A$2:$B$34,2)</f>
        <v>No</v>
      </c>
      <c r="O1313" s="25">
        <f>(IF(N1313="No",0,(IF(D1313="CO2",0,(VLOOKUP(F1313,'Rule Reductions'!$C$2:$E$75,2,FALSE))))))</f>
        <v>0</v>
      </c>
      <c r="P1313" s="25">
        <f>(IF(N1313="No",0,(IF(D1313="CO2",0,(VLOOKUP(F1313,'Rule Reductions'!$C$2:$E$75,3,FALSE))))))</f>
        <v>0</v>
      </c>
      <c r="Q1313" s="22">
        <f t="shared" si="120"/>
        <v>0</v>
      </c>
      <c r="R1313" s="22">
        <f t="shared" si="121"/>
        <v>0</v>
      </c>
      <c r="S1313" s="22">
        <f t="shared" si="122"/>
        <v>0</v>
      </c>
      <c r="T1313" s="22">
        <f t="shared" si="123"/>
        <v>0</v>
      </c>
      <c r="U1313" s="22">
        <f t="shared" si="124"/>
        <v>0</v>
      </c>
      <c r="V1313" s="22">
        <f t="shared" si="125"/>
        <v>0</v>
      </c>
    </row>
    <row r="1314" spans="1:22" x14ac:dyDescent="0.25">
      <c r="A1314" s="1" t="s">
        <v>40</v>
      </c>
      <c r="B1314" s="1" t="s">
        <v>45</v>
      </c>
      <c r="C1314" s="1" t="s">
        <v>77</v>
      </c>
      <c r="D1314" s="1" t="s">
        <v>23</v>
      </c>
      <c r="E1314" s="2">
        <v>3324.5499225451399</v>
      </c>
      <c r="F1314" s="1" t="s">
        <v>17</v>
      </c>
      <c r="G1314" s="1" t="s">
        <v>123</v>
      </c>
      <c r="H1314" s="13">
        <f>IF(G1314="Mix",'Growth Factors'!$N$7,(IF(G1314="Oil",'Growth Factors'!$E$7,'Growth Factors'!$K$7)))</f>
        <v>0.15686781820291032</v>
      </c>
      <c r="I1314" s="23">
        <f>IF(G1314="Mix",'Growth Factors'!$O$7,(IF(G1314="Oil",'Growth Factors'!$F$7,'Growth Factors'!$L$7)))</f>
        <v>0.42947166600434089</v>
      </c>
      <c r="J1314" s="23">
        <f>IF(G1314="Mix",'Growth Factors'!$P$7,(IF(G1314="Oil",'Growth Factors'!$G$7,'Growth Factors'!$M$7)))</f>
        <v>8.6691922351452653E-3</v>
      </c>
      <c r="K1314" s="23">
        <f>IF(G1314="Mix",'Growth Factors'!$N$12,(IF(G1314="Oil",'Growth Factors'!$E$12,'Growth Factors'!$K$12)))</f>
        <v>0.17780496801595774</v>
      </c>
      <c r="L1314" s="23">
        <f>IF(G1314="Mix",'Growth Factors'!$O$12,(IF(G1314="Oil",'Growth Factors'!$F$12,'Growth Factors'!$L$12)))</f>
        <v>0.6045838882858261</v>
      </c>
      <c r="M1314" s="23">
        <f>IF(G1314="Mix",'Growth Factors'!$P$12,(IF(G1314="Oil",'Growth Factors'!$G$12,'Growth Factors'!$M$12)))</f>
        <v>-1.4829342437752569E-2</v>
      </c>
      <c r="N1314" s="24" t="str">
        <f>VLOOKUP(A1314,'Part 50 Counties'!$A$2:$B$34,2)</f>
        <v>Yes</v>
      </c>
      <c r="O1314" s="25">
        <f>(IF(N1314="No",0,(IF(D1314="CO2",0,(VLOOKUP(F1314,'Rule Reductions'!$C$2:$E$75,2,FALSE))))))</f>
        <v>0.75119553240227843</v>
      </c>
      <c r="P1314" s="25">
        <f>(IF(N1314="No",0,(IF(D1314="CO2",0,(VLOOKUP(F1314,'Rule Reductions'!$C$2:$E$75,3,FALSE))))))</f>
        <v>0.75119553240227843</v>
      </c>
      <c r="Q1314" s="22">
        <f t="shared" si="120"/>
        <v>956.91810874228725</v>
      </c>
      <c r="R1314" s="22">
        <f t="shared" si="121"/>
        <v>1182.4058908116656</v>
      </c>
      <c r="S1314" s="22">
        <f t="shared" si="122"/>
        <v>834.33370744087085</v>
      </c>
      <c r="T1314" s="22">
        <f t="shared" si="123"/>
        <v>974.2365417441473</v>
      </c>
      <c r="U1314" s="22">
        <f t="shared" si="124"/>
        <v>1327.2522197756434</v>
      </c>
      <c r="V1314" s="22">
        <f t="shared" si="125"/>
        <v>814.89659197824653</v>
      </c>
    </row>
    <row r="1315" spans="1:22" x14ac:dyDescent="0.25">
      <c r="A1315" s="1" t="s">
        <v>40</v>
      </c>
      <c r="B1315" s="1" t="s">
        <v>45</v>
      </c>
      <c r="C1315" s="1" t="s">
        <v>77</v>
      </c>
      <c r="D1315" s="1" t="s">
        <v>24</v>
      </c>
      <c r="E1315" s="2">
        <v>70.6473141940196</v>
      </c>
      <c r="F1315" s="1" t="s">
        <v>17</v>
      </c>
      <c r="G1315" s="1" t="s">
        <v>123</v>
      </c>
      <c r="H1315" s="13">
        <f>IF(G1315="Mix",'Growth Factors'!$N$7,(IF(G1315="Oil",'Growth Factors'!$E$7,'Growth Factors'!$K$7)))</f>
        <v>0.15686781820291032</v>
      </c>
      <c r="I1315" s="23">
        <f>IF(G1315="Mix",'Growth Factors'!$O$7,(IF(G1315="Oil",'Growth Factors'!$F$7,'Growth Factors'!$L$7)))</f>
        <v>0.42947166600434089</v>
      </c>
      <c r="J1315" s="23">
        <f>IF(G1315="Mix",'Growth Factors'!$P$7,(IF(G1315="Oil",'Growth Factors'!$G$7,'Growth Factors'!$M$7)))</f>
        <v>8.6691922351452653E-3</v>
      </c>
      <c r="K1315" s="23">
        <f>IF(G1315="Mix",'Growth Factors'!$N$12,(IF(G1315="Oil",'Growth Factors'!$E$12,'Growth Factors'!$K$12)))</f>
        <v>0.17780496801595774</v>
      </c>
      <c r="L1315" s="23">
        <f>IF(G1315="Mix",'Growth Factors'!$O$12,(IF(G1315="Oil",'Growth Factors'!$F$12,'Growth Factors'!$L$12)))</f>
        <v>0.6045838882858261</v>
      </c>
      <c r="M1315" s="23">
        <f>IF(G1315="Mix",'Growth Factors'!$P$12,(IF(G1315="Oil",'Growth Factors'!$G$12,'Growth Factors'!$M$12)))</f>
        <v>-1.4829342437752569E-2</v>
      </c>
      <c r="N1315" s="24" t="str">
        <f>VLOOKUP(A1315,'Part 50 Counties'!$A$2:$B$34,2)</f>
        <v>Yes</v>
      </c>
      <c r="O1315" s="25">
        <f>(IF(N1315="No",0,(IF(D1315="CO2",0,(VLOOKUP(F1315,'Rule Reductions'!$C$2:$E$75,2,FALSE))))))</f>
        <v>0</v>
      </c>
      <c r="P1315" s="25">
        <f>(IF(N1315="No",0,(IF(D1315="CO2",0,(VLOOKUP(F1315,'Rule Reductions'!$C$2:$E$75,3,FALSE))))))</f>
        <v>0</v>
      </c>
      <c r="Q1315" s="22">
        <f t="shared" si="120"/>
        <v>81.729604233530964</v>
      </c>
      <c r="R1315" s="22">
        <f t="shared" si="121"/>
        <v>100.98833391965732</v>
      </c>
      <c r="S1315" s="22">
        <f t="shared" si="122"/>
        <v>71.259769341664253</v>
      </c>
      <c r="T1315" s="22">
        <f t="shared" si="123"/>
        <v>83.208757634700575</v>
      </c>
      <c r="U1315" s="22">
        <f t="shared" si="124"/>
        <v>113.35954210639041</v>
      </c>
      <c r="V1315" s="22">
        <f t="shared" si="125"/>
        <v>69.599660979528991</v>
      </c>
    </row>
    <row r="1316" spans="1:22" x14ac:dyDescent="0.25">
      <c r="A1316" s="1" t="s">
        <v>47</v>
      </c>
      <c r="B1316" s="1" t="s">
        <v>45</v>
      </c>
      <c r="C1316" s="1" t="s">
        <v>77</v>
      </c>
      <c r="D1316" s="1" t="s">
        <v>23</v>
      </c>
      <c r="E1316" s="3">
        <v>0</v>
      </c>
      <c r="F1316" s="1" t="s">
        <v>17</v>
      </c>
      <c r="G1316" s="1" t="s">
        <v>123</v>
      </c>
      <c r="H1316" s="13">
        <f>IF(G1316="Mix",'Growth Factors'!$N$7,(IF(G1316="Oil",'Growth Factors'!$E$7,'Growth Factors'!$K$7)))</f>
        <v>0.15686781820291032</v>
      </c>
      <c r="I1316" s="23">
        <f>IF(G1316="Mix",'Growth Factors'!$O$7,(IF(G1316="Oil",'Growth Factors'!$F$7,'Growth Factors'!$L$7)))</f>
        <v>0.42947166600434089</v>
      </c>
      <c r="J1316" s="23">
        <f>IF(G1316="Mix",'Growth Factors'!$P$7,(IF(G1316="Oil",'Growth Factors'!$G$7,'Growth Factors'!$M$7)))</f>
        <v>8.6691922351452653E-3</v>
      </c>
      <c r="K1316" s="23">
        <f>IF(G1316="Mix",'Growth Factors'!$N$12,(IF(G1316="Oil",'Growth Factors'!$E$12,'Growth Factors'!$K$12)))</f>
        <v>0.17780496801595774</v>
      </c>
      <c r="L1316" s="23">
        <f>IF(G1316="Mix",'Growth Factors'!$O$12,(IF(G1316="Oil",'Growth Factors'!$F$12,'Growth Factors'!$L$12)))</f>
        <v>0.6045838882858261</v>
      </c>
      <c r="M1316" s="23">
        <f>IF(G1316="Mix",'Growth Factors'!$P$12,(IF(G1316="Oil",'Growth Factors'!$G$12,'Growth Factors'!$M$12)))</f>
        <v>-1.4829342437752569E-2</v>
      </c>
      <c r="N1316" s="24" t="str">
        <f>VLOOKUP(A1316,'Part 50 Counties'!$A$2:$B$34,2)</f>
        <v>No</v>
      </c>
      <c r="O1316" s="25">
        <f>(IF(N1316="No",0,(IF(D1316="CO2",0,(VLOOKUP(F1316,'Rule Reductions'!$C$2:$E$75,2,FALSE))))))</f>
        <v>0</v>
      </c>
      <c r="P1316" s="25">
        <f>(IF(N1316="No",0,(IF(D1316="CO2",0,(VLOOKUP(F1316,'Rule Reductions'!$C$2:$E$75,3,FALSE))))))</f>
        <v>0</v>
      </c>
      <c r="Q1316" s="22">
        <f t="shared" si="120"/>
        <v>0</v>
      </c>
      <c r="R1316" s="22">
        <f t="shared" si="121"/>
        <v>0</v>
      </c>
      <c r="S1316" s="22">
        <f t="shared" si="122"/>
        <v>0</v>
      </c>
      <c r="T1316" s="22">
        <f t="shared" si="123"/>
        <v>0</v>
      </c>
      <c r="U1316" s="22">
        <f t="shared" si="124"/>
        <v>0</v>
      </c>
      <c r="V1316" s="22">
        <f t="shared" si="125"/>
        <v>0</v>
      </c>
    </row>
    <row r="1317" spans="1:22" x14ac:dyDescent="0.25">
      <c r="A1317" s="1" t="s">
        <v>47</v>
      </c>
      <c r="B1317" s="1" t="s">
        <v>45</v>
      </c>
      <c r="C1317" s="1" t="s">
        <v>77</v>
      </c>
      <c r="D1317" s="1" t="s">
        <v>24</v>
      </c>
      <c r="E1317" s="3">
        <v>0</v>
      </c>
      <c r="F1317" s="1" t="s">
        <v>17</v>
      </c>
      <c r="G1317" s="1" t="s">
        <v>123</v>
      </c>
      <c r="H1317" s="13">
        <f>IF(G1317="Mix",'Growth Factors'!$N$7,(IF(G1317="Oil",'Growth Factors'!$E$7,'Growth Factors'!$K$7)))</f>
        <v>0.15686781820291032</v>
      </c>
      <c r="I1317" s="23">
        <f>IF(G1317="Mix",'Growth Factors'!$O$7,(IF(G1317="Oil",'Growth Factors'!$F$7,'Growth Factors'!$L$7)))</f>
        <v>0.42947166600434089</v>
      </c>
      <c r="J1317" s="23">
        <f>IF(G1317="Mix",'Growth Factors'!$P$7,(IF(G1317="Oil",'Growth Factors'!$G$7,'Growth Factors'!$M$7)))</f>
        <v>8.6691922351452653E-3</v>
      </c>
      <c r="K1317" s="23">
        <f>IF(G1317="Mix",'Growth Factors'!$N$12,(IF(G1317="Oil",'Growth Factors'!$E$12,'Growth Factors'!$K$12)))</f>
        <v>0.17780496801595774</v>
      </c>
      <c r="L1317" s="23">
        <f>IF(G1317="Mix",'Growth Factors'!$O$12,(IF(G1317="Oil",'Growth Factors'!$F$12,'Growth Factors'!$L$12)))</f>
        <v>0.6045838882858261</v>
      </c>
      <c r="M1317" s="23">
        <f>IF(G1317="Mix",'Growth Factors'!$P$12,(IF(G1317="Oil",'Growth Factors'!$G$12,'Growth Factors'!$M$12)))</f>
        <v>-1.4829342437752569E-2</v>
      </c>
      <c r="N1317" s="24" t="str">
        <f>VLOOKUP(A1317,'Part 50 Counties'!$A$2:$B$34,2)</f>
        <v>No</v>
      </c>
      <c r="O1317" s="25">
        <f>(IF(N1317="No",0,(IF(D1317="CO2",0,(VLOOKUP(F1317,'Rule Reductions'!$C$2:$E$75,2,FALSE))))))</f>
        <v>0</v>
      </c>
      <c r="P1317" s="25">
        <f>(IF(N1317="No",0,(IF(D1317="CO2",0,(VLOOKUP(F1317,'Rule Reductions'!$C$2:$E$75,3,FALSE))))))</f>
        <v>0</v>
      </c>
      <c r="Q1317" s="22">
        <f t="shared" si="120"/>
        <v>0</v>
      </c>
      <c r="R1317" s="22">
        <f t="shared" si="121"/>
        <v>0</v>
      </c>
      <c r="S1317" s="22">
        <f t="shared" si="122"/>
        <v>0</v>
      </c>
      <c r="T1317" s="22">
        <f t="shared" si="123"/>
        <v>0</v>
      </c>
      <c r="U1317" s="22">
        <f t="shared" si="124"/>
        <v>0</v>
      </c>
      <c r="V1317" s="22">
        <f t="shared" si="125"/>
        <v>0</v>
      </c>
    </row>
    <row r="1318" spans="1:22" x14ac:dyDescent="0.25">
      <c r="A1318" s="1" t="s">
        <v>41</v>
      </c>
      <c r="B1318" s="1" t="s">
        <v>45</v>
      </c>
      <c r="C1318" s="1" t="s">
        <v>77</v>
      </c>
      <c r="D1318" s="1" t="s">
        <v>23</v>
      </c>
      <c r="E1318" s="2">
        <v>2950.9117563473601</v>
      </c>
      <c r="F1318" s="1" t="s">
        <v>17</v>
      </c>
      <c r="G1318" s="1" t="s">
        <v>123</v>
      </c>
      <c r="H1318" s="13">
        <f>IF(G1318="Mix",'Growth Factors'!$N$7,(IF(G1318="Oil",'Growth Factors'!$E$7,'Growth Factors'!$K$7)))</f>
        <v>0.15686781820291032</v>
      </c>
      <c r="I1318" s="23">
        <f>IF(G1318="Mix",'Growth Factors'!$O$7,(IF(G1318="Oil",'Growth Factors'!$F$7,'Growth Factors'!$L$7)))</f>
        <v>0.42947166600434089</v>
      </c>
      <c r="J1318" s="23">
        <f>IF(G1318="Mix",'Growth Factors'!$P$7,(IF(G1318="Oil",'Growth Factors'!$G$7,'Growth Factors'!$M$7)))</f>
        <v>8.6691922351452653E-3</v>
      </c>
      <c r="K1318" s="23">
        <f>IF(G1318="Mix",'Growth Factors'!$N$12,(IF(G1318="Oil",'Growth Factors'!$E$12,'Growth Factors'!$K$12)))</f>
        <v>0.17780496801595774</v>
      </c>
      <c r="L1318" s="23">
        <f>IF(G1318="Mix",'Growth Factors'!$O$12,(IF(G1318="Oil",'Growth Factors'!$F$12,'Growth Factors'!$L$12)))</f>
        <v>0.6045838882858261</v>
      </c>
      <c r="M1318" s="23">
        <f>IF(G1318="Mix",'Growth Factors'!$P$12,(IF(G1318="Oil",'Growth Factors'!$G$12,'Growth Factors'!$M$12)))</f>
        <v>-1.4829342437752569E-2</v>
      </c>
      <c r="N1318" s="24" t="str">
        <f>VLOOKUP(A1318,'Part 50 Counties'!$A$2:$B$34,2)</f>
        <v>Yes</v>
      </c>
      <c r="O1318" s="25">
        <f>(IF(N1318="No",0,(IF(D1318="CO2",0,(VLOOKUP(F1318,'Rule Reductions'!$C$2:$E$75,2,FALSE))))))</f>
        <v>0.75119553240227843</v>
      </c>
      <c r="P1318" s="25">
        <f>(IF(N1318="No",0,(IF(D1318="CO2",0,(VLOOKUP(F1318,'Rule Reductions'!$C$2:$E$75,3,FALSE))))))</f>
        <v>0.75119553240227843</v>
      </c>
      <c r="Q1318" s="22">
        <f t="shared" si="120"/>
        <v>849.37238505581695</v>
      </c>
      <c r="R1318" s="22">
        <f t="shared" si="121"/>
        <v>1049.5181378715311</v>
      </c>
      <c r="S1318" s="22">
        <f t="shared" si="122"/>
        <v>740.56494965168201</v>
      </c>
      <c r="T1318" s="22">
        <f t="shared" si="123"/>
        <v>864.74444104455029</v>
      </c>
      <c r="U1318" s="22">
        <f t="shared" si="124"/>
        <v>1178.0855364553179</v>
      </c>
      <c r="V1318" s="22">
        <f t="shared" si="125"/>
        <v>723.31232482593441</v>
      </c>
    </row>
    <row r="1319" spans="1:22" x14ac:dyDescent="0.25">
      <c r="A1319" s="1" t="s">
        <v>41</v>
      </c>
      <c r="B1319" s="1" t="s">
        <v>45</v>
      </c>
      <c r="C1319" s="1" t="s">
        <v>77</v>
      </c>
      <c r="D1319" s="1" t="s">
        <v>24</v>
      </c>
      <c r="E1319" s="2">
        <v>62.707432544703501</v>
      </c>
      <c r="F1319" s="1" t="s">
        <v>17</v>
      </c>
      <c r="G1319" s="1" t="s">
        <v>123</v>
      </c>
      <c r="H1319" s="13">
        <f>IF(G1319="Mix",'Growth Factors'!$N$7,(IF(G1319="Oil",'Growth Factors'!$E$7,'Growth Factors'!$K$7)))</f>
        <v>0.15686781820291032</v>
      </c>
      <c r="I1319" s="23">
        <f>IF(G1319="Mix",'Growth Factors'!$O$7,(IF(G1319="Oil",'Growth Factors'!$F$7,'Growth Factors'!$L$7)))</f>
        <v>0.42947166600434089</v>
      </c>
      <c r="J1319" s="23">
        <f>IF(G1319="Mix",'Growth Factors'!$P$7,(IF(G1319="Oil",'Growth Factors'!$G$7,'Growth Factors'!$M$7)))</f>
        <v>8.6691922351452653E-3</v>
      </c>
      <c r="K1319" s="23">
        <f>IF(G1319="Mix",'Growth Factors'!$N$12,(IF(G1319="Oil",'Growth Factors'!$E$12,'Growth Factors'!$K$12)))</f>
        <v>0.17780496801595774</v>
      </c>
      <c r="L1319" s="23">
        <f>IF(G1319="Mix",'Growth Factors'!$O$12,(IF(G1319="Oil",'Growth Factors'!$F$12,'Growth Factors'!$L$12)))</f>
        <v>0.6045838882858261</v>
      </c>
      <c r="M1319" s="23">
        <f>IF(G1319="Mix",'Growth Factors'!$P$12,(IF(G1319="Oil",'Growth Factors'!$G$12,'Growth Factors'!$M$12)))</f>
        <v>-1.4829342437752569E-2</v>
      </c>
      <c r="N1319" s="24" t="str">
        <f>VLOOKUP(A1319,'Part 50 Counties'!$A$2:$B$34,2)</f>
        <v>Yes</v>
      </c>
      <c r="O1319" s="25">
        <f>(IF(N1319="No",0,(IF(D1319="CO2",0,(VLOOKUP(F1319,'Rule Reductions'!$C$2:$E$75,2,FALSE))))))</f>
        <v>0</v>
      </c>
      <c r="P1319" s="25">
        <f>(IF(N1319="No",0,(IF(D1319="CO2",0,(VLOOKUP(F1319,'Rule Reductions'!$C$2:$E$75,3,FALSE))))))</f>
        <v>0</v>
      </c>
      <c r="Q1319" s="22">
        <f t="shared" si="120"/>
        <v>72.544210673097311</v>
      </c>
      <c r="R1319" s="22">
        <f t="shared" si="121"/>
        <v>89.638498070532137</v>
      </c>
      <c r="S1319" s="22">
        <f t="shared" si="122"/>
        <v>63.251055332005933</v>
      </c>
      <c r="T1319" s="22">
        <f t="shared" si="123"/>
        <v>73.857125582677327</v>
      </c>
      <c r="U1319" s="22">
        <f t="shared" si="124"/>
        <v>100.61933593700149</v>
      </c>
      <c r="V1319" s="22">
        <f t="shared" si="125"/>
        <v>61.777522554105822</v>
      </c>
    </row>
    <row r="1320" spans="1:22" x14ac:dyDescent="0.25">
      <c r="A1320" s="1" t="s">
        <v>48</v>
      </c>
      <c r="B1320" s="1" t="s">
        <v>45</v>
      </c>
      <c r="C1320" s="1" t="s">
        <v>77</v>
      </c>
      <c r="D1320" s="1" t="s">
        <v>23</v>
      </c>
      <c r="E1320" s="6">
        <v>3.3782160000000001</v>
      </c>
      <c r="F1320" s="1" t="s">
        <v>17</v>
      </c>
      <c r="G1320" s="1" t="s">
        <v>123</v>
      </c>
      <c r="H1320" s="13">
        <f>IF(G1320="Mix",'Growth Factors'!$N$7,(IF(G1320="Oil",'Growth Factors'!$E$7,'Growth Factors'!$K$7)))</f>
        <v>0.15686781820291032</v>
      </c>
      <c r="I1320" s="23">
        <f>IF(G1320="Mix",'Growth Factors'!$O$7,(IF(G1320="Oil",'Growth Factors'!$F$7,'Growth Factors'!$L$7)))</f>
        <v>0.42947166600434089</v>
      </c>
      <c r="J1320" s="23">
        <f>IF(G1320="Mix",'Growth Factors'!$P$7,(IF(G1320="Oil",'Growth Factors'!$G$7,'Growth Factors'!$M$7)))</f>
        <v>8.6691922351452653E-3</v>
      </c>
      <c r="K1320" s="23">
        <f>IF(G1320="Mix",'Growth Factors'!$N$12,(IF(G1320="Oil",'Growth Factors'!$E$12,'Growth Factors'!$K$12)))</f>
        <v>0.17780496801595774</v>
      </c>
      <c r="L1320" s="23">
        <f>IF(G1320="Mix",'Growth Factors'!$O$12,(IF(G1320="Oil",'Growth Factors'!$F$12,'Growth Factors'!$L$12)))</f>
        <v>0.6045838882858261</v>
      </c>
      <c r="M1320" s="23">
        <f>IF(G1320="Mix",'Growth Factors'!$P$12,(IF(G1320="Oil",'Growth Factors'!$G$12,'Growth Factors'!$M$12)))</f>
        <v>-1.4829342437752569E-2</v>
      </c>
      <c r="N1320" s="24" t="str">
        <f>VLOOKUP(A1320,'Part 50 Counties'!$A$2:$B$34,2)</f>
        <v>No</v>
      </c>
      <c r="O1320" s="25">
        <f>(IF(N1320="No",0,(IF(D1320="CO2",0,(VLOOKUP(F1320,'Rule Reductions'!$C$2:$E$75,2,FALSE))))))</f>
        <v>0</v>
      </c>
      <c r="P1320" s="25">
        <f>(IF(N1320="No",0,(IF(D1320="CO2",0,(VLOOKUP(F1320,'Rule Reductions'!$C$2:$E$75,3,FALSE))))))</f>
        <v>0</v>
      </c>
      <c r="Q1320" s="22">
        <f t="shared" si="120"/>
        <v>3.9081493733381634</v>
      </c>
      <c r="R1320" s="22">
        <f t="shared" si="121"/>
        <v>4.8290640536425204</v>
      </c>
      <c r="S1320" s="22">
        <f t="shared" si="122"/>
        <v>3.4075024039158435</v>
      </c>
      <c r="T1320" s="22">
        <f t="shared" si="123"/>
        <v>3.9788795878309968</v>
      </c>
      <c r="U1320" s="22">
        <f t="shared" si="124"/>
        <v>5.4206309647493907</v>
      </c>
      <c r="V1320" s="22">
        <f t="shared" si="125"/>
        <v>3.3281192781073052</v>
      </c>
    </row>
    <row r="1321" spans="1:22" x14ac:dyDescent="0.25">
      <c r="A1321" s="1" t="s">
        <v>48</v>
      </c>
      <c r="B1321" s="1" t="s">
        <v>45</v>
      </c>
      <c r="C1321" s="1" t="s">
        <v>77</v>
      </c>
      <c r="D1321" s="1" t="s">
        <v>24</v>
      </c>
      <c r="E1321" s="4">
        <v>0.11537252203612799</v>
      </c>
      <c r="F1321" s="1" t="s">
        <v>17</v>
      </c>
      <c r="G1321" s="1" t="s">
        <v>123</v>
      </c>
      <c r="H1321" s="13">
        <f>IF(G1321="Mix",'Growth Factors'!$N$7,(IF(G1321="Oil",'Growth Factors'!$E$7,'Growth Factors'!$K$7)))</f>
        <v>0.15686781820291032</v>
      </c>
      <c r="I1321" s="23">
        <f>IF(G1321="Mix",'Growth Factors'!$O$7,(IF(G1321="Oil",'Growth Factors'!$F$7,'Growth Factors'!$L$7)))</f>
        <v>0.42947166600434089</v>
      </c>
      <c r="J1321" s="23">
        <f>IF(G1321="Mix",'Growth Factors'!$P$7,(IF(G1321="Oil",'Growth Factors'!$G$7,'Growth Factors'!$M$7)))</f>
        <v>8.6691922351452653E-3</v>
      </c>
      <c r="K1321" s="23">
        <f>IF(G1321="Mix",'Growth Factors'!$N$12,(IF(G1321="Oil",'Growth Factors'!$E$12,'Growth Factors'!$K$12)))</f>
        <v>0.17780496801595774</v>
      </c>
      <c r="L1321" s="23">
        <f>IF(G1321="Mix",'Growth Factors'!$O$12,(IF(G1321="Oil",'Growth Factors'!$F$12,'Growth Factors'!$L$12)))</f>
        <v>0.6045838882858261</v>
      </c>
      <c r="M1321" s="23">
        <f>IF(G1321="Mix",'Growth Factors'!$P$12,(IF(G1321="Oil",'Growth Factors'!$G$12,'Growth Factors'!$M$12)))</f>
        <v>-1.4829342437752569E-2</v>
      </c>
      <c r="N1321" s="24" t="str">
        <f>VLOOKUP(A1321,'Part 50 Counties'!$A$2:$B$34,2)</f>
        <v>No</v>
      </c>
      <c r="O1321" s="25">
        <f>(IF(N1321="No",0,(IF(D1321="CO2",0,(VLOOKUP(F1321,'Rule Reductions'!$C$2:$E$75,2,FALSE))))))</f>
        <v>0</v>
      </c>
      <c r="P1321" s="25">
        <f>(IF(N1321="No",0,(IF(D1321="CO2",0,(VLOOKUP(F1321,'Rule Reductions'!$C$2:$E$75,3,FALSE))))))</f>
        <v>0</v>
      </c>
      <c r="Q1321" s="22">
        <f t="shared" si="120"/>
        <v>0.1334707578485026</v>
      </c>
      <c r="R1321" s="22">
        <f t="shared" si="121"/>
        <v>0.16492175128610642</v>
      </c>
      <c r="S1321" s="22">
        <f t="shared" si="122"/>
        <v>0.11637270860831271</v>
      </c>
      <c r="T1321" s="22">
        <f t="shared" si="123"/>
        <v>0.1358863296266821</v>
      </c>
      <c r="U1321" s="22">
        <f t="shared" si="124"/>
        <v>0.1851248900100724</v>
      </c>
      <c r="V1321" s="22">
        <f t="shared" si="125"/>
        <v>0.1136616233989471</v>
      </c>
    </row>
    <row r="1322" spans="1:22" x14ac:dyDescent="0.25">
      <c r="A1322" s="1" t="s">
        <v>42</v>
      </c>
      <c r="B1322" s="1" t="s">
        <v>45</v>
      </c>
      <c r="C1322" s="1" t="s">
        <v>77</v>
      </c>
      <c r="D1322" s="1" t="s">
        <v>23</v>
      </c>
      <c r="E1322" s="2">
        <v>270.56484396610199</v>
      </c>
      <c r="F1322" s="1" t="s">
        <v>17</v>
      </c>
      <c r="G1322" s="1" t="s">
        <v>123</v>
      </c>
      <c r="H1322" s="13">
        <f>IF(G1322="Mix",'Growth Factors'!$N$7,(IF(G1322="Oil",'Growth Factors'!$E$7,'Growth Factors'!$K$7)))</f>
        <v>0.15686781820291032</v>
      </c>
      <c r="I1322" s="23">
        <f>IF(G1322="Mix",'Growth Factors'!$O$7,(IF(G1322="Oil",'Growth Factors'!$F$7,'Growth Factors'!$L$7)))</f>
        <v>0.42947166600434089</v>
      </c>
      <c r="J1322" s="23">
        <f>IF(G1322="Mix",'Growth Factors'!$P$7,(IF(G1322="Oil",'Growth Factors'!$G$7,'Growth Factors'!$M$7)))</f>
        <v>8.6691922351452653E-3</v>
      </c>
      <c r="K1322" s="23">
        <f>IF(G1322="Mix",'Growth Factors'!$N$12,(IF(G1322="Oil",'Growth Factors'!$E$12,'Growth Factors'!$K$12)))</f>
        <v>0.17780496801595774</v>
      </c>
      <c r="L1322" s="23">
        <f>IF(G1322="Mix",'Growth Factors'!$O$12,(IF(G1322="Oil",'Growth Factors'!$F$12,'Growth Factors'!$L$12)))</f>
        <v>0.6045838882858261</v>
      </c>
      <c r="M1322" s="23">
        <f>IF(G1322="Mix",'Growth Factors'!$P$12,(IF(G1322="Oil",'Growth Factors'!$G$12,'Growth Factors'!$M$12)))</f>
        <v>-1.4829342437752569E-2</v>
      </c>
      <c r="N1322" s="24" t="str">
        <f>VLOOKUP(A1322,'Part 50 Counties'!$A$2:$B$34,2)</f>
        <v>Yes</v>
      </c>
      <c r="O1322" s="25">
        <f>(IF(N1322="No",0,(IF(D1322="CO2",0,(VLOOKUP(F1322,'Rule Reductions'!$C$2:$E$75,2,FALSE))))))</f>
        <v>0.75119553240227843</v>
      </c>
      <c r="P1322" s="25">
        <f>(IF(N1322="No",0,(IF(D1322="CO2",0,(VLOOKUP(F1322,'Rule Reductions'!$C$2:$E$75,3,FALSE))))))</f>
        <v>0.75119553240227843</v>
      </c>
      <c r="Q1322" s="22">
        <f t="shared" si="120"/>
        <v>77.877729260261688</v>
      </c>
      <c r="R1322" s="22">
        <f t="shared" si="121"/>
        <v>96.22880474212954</v>
      </c>
      <c r="S1322" s="22">
        <f t="shared" si="122"/>
        <v>67.901332399478676</v>
      </c>
      <c r="T1322" s="22">
        <f t="shared" si="123"/>
        <v>79.287170908621235</v>
      </c>
      <c r="U1322" s="22">
        <f t="shared" si="124"/>
        <v>108.01696413460417</v>
      </c>
      <c r="V1322" s="22">
        <f t="shared" si="125"/>
        <v>66.319464106079721</v>
      </c>
    </row>
    <row r="1323" spans="1:22" x14ac:dyDescent="0.25">
      <c r="A1323" s="1" t="s">
        <v>42</v>
      </c>
      <c r="B1323" s="1" t="s">
        <v>45</v>
      </c>
      <c r="C1323" s="1" t="s">
        <v>77</v>
      </c>
      <c r="D1323" s="1" t="s">
        <v>24</v>
      </c>
      <c r="E1323" s="6">
        <v>9.24030565916466</v>
      </c>
      <c r="F1323" s="1" t="s">
        <v>17</v>
      </c>
      <c r="G1323" s="1" t="s">
        <v>123</v>
      </c>
      <c r="H1323" s="13">
        <f>IF(G1323="Mix",'Growth Factors'!$N$7,(IF(G1323="Oil",'Growth Factors'!$E$7,'Growth Factors'!$K$7)))</f>
        <v>0.15686781820291032</v>
      </c>
      <c r="I1323" s="23">
        <f>IF(G1323="Mix",'Growth Factors'!$O$7,(IF(G1323="Oil",'Growth Factors'!$F$7,'Growth Factors'!$L$7)))</f>
        <v>0.42947166600434089</v>
      </c>
      <c r="J1323" s="23">
        <f>IF(G1323="Mix",'Growth Factors'!$P$7,(IF(G1323="Oil",'Growth Factors'!$G$7,'Growth Factors'!$M$7)))</f>
        <v>8.6691922351452653E-3</v>
      </c>
      <c r="K1323" s="23">
        <f>IF(G1323="Mix",'Growth Factors'!$N$12,(IF(G1323="Oil",'Growth Factors'!$E$12,'Growth Factors'!$K$12)))</f>
        <v>0.17780496801595774</v>
      </c>
      <c r="L1323" s="23">
        <f>IF(G1323="Mix",'Growth Factors'!$O$12,(IF(G1323="Oil",'Growth Factors'!$F$12,'Growth Factors'!$L$12)))</f>
        <v>0.6045838882858261</v>
      </c>
      <c r="M1323" s="23">
        <f>IF(G1323="Mix",'Growth Factors'!$P$12,(IF(G1323="Oil",'Growth Factors'!$G$12,'Growth Factors'!$M$12)))</f>
        <v>-1.4829342437752569E-2</v>
      </c>
      <c r="N1323" s="24" t="str">
        <f>VLOOKUP(A1323,'Part 50 Counties'!$A$2:$B$34,2)</f>
        <v>Yes</v>
      </c>
      <c r="O1323" s="25">
        <f>(IF(N1323="No",0,(IF(D1323="CO2",0,(VLOOKUP(F1323,'Rule Reductions'!$C$2:$E$75,2,FALSE))))))</f>
        <v>0</v>
      </c>
      <c r="P1323" s="25">
        <f>(IF(N1323="No",0,(IF(D1323="CO2",0,(VLOOKUP(F1323,'Rule Reductions'!$C$2:$E$75,3,FALSE))))))</f>
        <v>0</v>
      </c>
      <c r="Q1323" s="22">
        <f t="shared" si="120"/>
        <v>10.689812247445825</v>
      </c>
      <c r="R1323" s="22">
        <f t="shared" si="121"/>
        <v>13.208755124995447</v>
      </c>
      <c r="S1323" s="22">
        <f t="shared" si="122"/>
        <v>9.320411645235458</v>
      </c>
      <c r="T1323" s="22">
        <f t="shared" si="123"/>
        <v>10.883277911350104</v>
      </c>
      <c r="U1323" s="22">
        <f t="shared" si="124"/>
        <v>14.826845583531954</v>
      </c>
      <c r="V1323" s="22">
        <f t="shared" si="125"/>
        <v>9.1032780023154043</v>
      </c>
    </row>
    <row r="1324" spans="1:22" x14ac:dyDescent="0.25">
      <c r="A1324" s="1" t="s">
        <v>43</v>
      </c>
      <c r="B1324" s="1" t="s">
        <v>45</v>
      </c>
      <c r="C1324" s="1" t="s">
        <v>77</v>
      </c>
      <c r="D1324" s="1" t="s">
        <v>23</v>
      </c>
      <c r="E1324" s="2">
        <v>22.791705045871598</v>
      </c>
      <c r="F1324" s="1" t="s">
        <v>17</v>
      </c>
      <c r="G1324" s="1" t="s">
        <v>123</v>
      </c>
      <c r="H1324" s="13">
        <f>IF(G1324="Mix",'Growth Factors'!$N$7,(IF(G1324="Oil",'Growth Factors'!$E$7,'Growth Factors'!$K$7)))</f>
        <v>0.15686781820291032</v>
      </c>
      <c r="I1324" s="23">
        <f>IF(G1324="Mix",'Growth Factors'!$O$7,(IF(G1324="Oil",'Growth Factors'!$F$7,'Growth Factors'!$L$7)))</f>
        <v>0.42947166600434089</v>
      </c>
      <c r="J1324" s="23">
        <f>IF(G1324="Mix",'Growth Factors'!$P$7,(IF(G1324="Oil",'Growth Factors'!$G$7,'Growth Factors'!$M$7)))</f>
        <v>8.6691922351452653E-3</v>
      </c>
      <c r="K1324" s="23">
        <f>IF(G1324="Mix",'Growth Factors'!$N$12,(IF(G1324="Oil",'Growth Factors'!$E$12,'Growth Factors'!$K$12)))</f>
        <v>0.17780496801595774</v>
      </c>
      <c r="L1324" s="23">
        <f>IF(G1324="Mix",'Growth Factors'!$O$12,(IF(G1324="Oil",'Growth Factors'!$F$12,'Growth Factors'!$L$12)))</f>
        <v>0.6045838882858261</v>
      </c>
      <c r="M1324" s="23">
        <f>IF(G1324="Mix",'Growth Factors'!$P$12,(IF(G1324="Oil",'Growth Factors'!$G$12,'Growth Factors'!$M$12)))</f>
        <v>-1.4829342437752569E-2</v>
      </c>
      <c r="N1324" s="24" t="str">
        <f>VLOOKUP(A1324,'Part 50 Counties'!$A$2:$B$34,2)</f>
        <v>No</v>
      </c>
      <c r="O1324" s="25">
        <f>(IF(N1324="No",0,(IF(D1324="CO2",0,(VLOOKUP(F1324,'Rule Reductions'!$C$2:$E$75,2,FALSE))))))</f>
        <v>0</v>
      </c>
      <c r="P1324" s="25">
        <f>(IF(N1324="No",0,(IF(D1324="CO2",0,(VLOOKUP(F1324,'Rule Reductions'!$C$2:$E$75,3,FALSE))))))</f>
        <v>0</v>
      </c>
      <c r="Q1324" s="22">
        <f t="shared" si="120"/>
        <v>26.366990089541741</v>
      </c>
      <c r="R1324" s="22">
        <f t="shared" si="121"/>
        <v>32.58009658300162</v>
      </c>
      <c r="S1324" s="22">
        <f t="shared" si="122"/>
        <v>22.989290718280987</v>
      </c>
      <c r="T1324" s="22">
        <f t="shared" si="123"/>
        <v>26.844183432581939</v>
      </c>
      <c r="U1324" s="22">
        <f t="shared" si="124"/>
        <v>36.571202703168332</v>
      </c>
      <c r="V1324" s="22">
        <f t="shared" si="125"/>
        <v>22.453719047006114</v>
      </c>
    </row>
    <row r="1325" spans="1:22" x14ac:dyDescent="0.25">
      <c r="A1325" s="1" t="s">
        <v>43</v>
      </c>
      <c r="B1325" s="1" t="s">
        <v>45</v>
      </c>
      <c r="C1325" s="1" t="s">
        <v>77</v>
      </c>
      <c r="D1325" s="1" t="s">
        <v>24</v>
      </c>
      <c r="E1325" s="4">
        <v>0.484328039857024</v>
      </c>
      <c r="F1325" s="1" t="s">
        <v>17</v>
      </c>
      <c r="G1325" s="1" t="s">
        <v>123</v>
      </c>
      <c r="H1325" s="13">
        <f>IF(G1325="Mix",'Growth Factors'!$N$7,(IF(G1325="Oil",'Growth Factors'!$E$7,'Growth Factors'!$K$7)))</f>
        <v>0.15686781820291032</v>
      </c>
      <c r="I1325" s="23">
        <f>IF(G1325="Mix",'Growth Factors'!$O$7,(IF(G1325="Oil",'Growth Factors'!$F$7,'Growth Factors'!$L$7)))</f>
        <v>0.42947166600434089</v>
      </c>
      <c r="J1325" s="23">
        <f>IF(G1325="Mix",'Growth Factors'!$P$7,(IF(G1325="Oil",'Growth Factors'!$G$7,'Growth Factors'!$M$7)))</f>
        <v>8.6691922351452653E-3</v>
      </c>
      <c r="K1325" s="23">
        <f>IF(G1325="Mix",'Growth Factors'!$N$12,(IF(G1325="Oil",'Growth Factors'!$E$12,'Growth Factors'!$K$12)))</f>
        <v>0.17780496801595774</v>
      </c>
      <c r="L1325" s="23">
        <f>IF(G1325="Mix",'Growth Factors'!$O$12,(IF(G1325="Oil",'Growth Factors'!$F$12,'Growth Factors'!$L$12)))</f>
        <v>0.6045838882858261</v>
      </c>
      <c r="M1325" s="23">
        <f>IF(G1325="Mix",'Growth Factors'!$P$12,(IF(G1325="Oil",'Growth Factors'!$G$12,'Growth Factors'!$M$12)))</f>
        <v>-1.4829342437752569E-2</v>
      </c>
      <c r="N1325" s="24" t="str">
        <f>VLOOKUP(A1325,'Part 50 Counties'!$A$2:$B$34,2)</f>
        <v>No</v>
      </c>
      <c r="O1325" s="25">
        <f>(IF(N1325="No",0,(IF(D1325="CO2",0,(VLOOKUP(F1325,'Rule Reductions'!$C$2:$E$75,2,FALSE))))))</f>
        <v>0</v>
      </c>
      <c r="P1325" s="25">
        <f>(IF(N1325="No",0,(IF(D1325="CO2",0,(VLOOKUP(F1325,'Rule Reductions'!$C$2:$E$75,3,FALSE))))))</f>
        <v>0</v>
      </c>
      <c r="Q1325" s="22">
        <f t="shared" si="120"/>
        <v>0.56030352276388762</v>
      </c>
      <c r="R1325" s="22">
        <f t="shared" si="121"/>
        <v>0.69233321002703696</v>
      </c>
      <c r="S1325" s="22">
        <f t="shared" si="122"/>
        <v>0.48852677273941558</v>
      </c>
      <c r="T1325" s="22">
        <f t="shared" si="123"/>
        <v>0.57044397149303361</v>
      </c>
      <c r="U1325" s="22">
        <f t="shared" si="124"/>
        <v>0.77714496939963607</v>
      </c>
      <c r="V1325" s="22">
        <f t="shared" si="125"/>
        <v>0.47714577350177872</v>
      </c>
    </row>
    <row r="1326" spans="1:22" x14ac:dyDescent="0.25">
      <c r="A1326" s="1" t="s">
        <v>22</v>
      </c>
      <c r="B1326" s="1" t="s">
        <v>45</v>
      </c>
      <c r="C1326" s="1" t="s">
        <v>77</v>
      </c>
      <c r="D1326" s="1" t="s">
        <v>23</v>
      </c>
      <c r="E1326" s="2">
        <v>136.66143637288101</v>
      </c>
      <c r="F1326" s="1" t="s">
        <v>17</v>
      </c>
      <c r="G1326" s="1" t="s">
        <v>123</v>
      </c>
      <c r="H1326" s="13">
        <f>IF(G1326="Mix",'Growth Factors'!$N$7,(IF(G1326="Oil",'Growth Factors'!$E$7,'Growth Factors'!$K$7)))</f>
        <v>0.15686781820291032</v>
      </c>
      <c r="I1326" s="23">
        <f>IF(G1326="Mix",'Growth Factors'!$O$7,(IF(G1326="Oil",'Growth Factors'!$F$7,'Growth Factors'!$L$7)))</f>
        <v>0.42947166600434089</v>
      </c>
      <c r="J1326" s="23">
        <f>IF(G1326="Mix",'Growth Factors'!$P$7,(IF(G1326="Oil",'Growth Factors'!$G$7,'Growth Factors'!$M$7)))</f>
        <v>8.6691922351452653E-3</v>
      </c>
      <c r="K1326" s="23">
        <f>IF(G1326="Mix",'Growth Factors'!$N$12,(IF(G1326="Oil",'Growth Factors'!$E$12,'Growth Factors'!$K$12)))</f>
        <v>0.17780496801595774</v>
      </c>
      <c r="L1326" s="23">
        <f>IF(G1326="Mix",'Growth Factors'!$O$12,(IF(G1326="Oil",'Growth Factors'!$F$12,'Growth Factors'!$L$12)))</f>
        <v>0.6045838882858261</v>
      </c>
      <c r="M1326" s="23">
        <f>IF(G1326="Mix",'Growth Factors'!$P$12,(IF(G1326="Oil",'Growth Factors'!$G$12,'Growth Factors'!$M$12)))</f>
        <v>-1.4829342437752569E-2</v>
      </c>
      <c r="N1326" s="24" t="str">
        <f>VLOOKUP(A1326,'Part 50 Counties'!$A$2:$B$34,2)</f>
        <v>Yes</v>
      </c>
      <c r="O1326" s="25">
        <f>(IF(N1326="No",0,(IF(D1326="CO2",0,(VLOOKUP(F1326,'Rule Reductions'!$C$2:$E$75,2,FALSE))))))</f>
        <v>0.75119553240227843</v>
      </c>
      <c r="P1326" s="25">
        <f>(IF(N1326="No",0,(IF(D1326="CO2",0,(VLOOKUP(F1326,'Rule Reductions'!$C$2:$E$75,3,FALSE))))))</f>
        <v>0.75119553240227843</v>
      </c>
      <c r="Q1326" s="22">
        <f t="shared" si="120"/>
        <v>39.335791694722587</v>
      </c>
      <c r="R1326" s="22">
        <f t="shared" si="121"/>
        <v>48.604861162792218</v>
      </c>
      <c r="S1326" s="22">
        <f t="shared" si="122"/>
        <v>34.296745583501568</v>
      </c>
      <c r="T1326" s="22">
        <f t="shared" si="123"/>
        <v>40.047696158455167</v>
      </c>
      <c r="U1326" s="22">
        <f t="shared" si="124"/>
        <v>54.559022727736277</v>
      </c>
      <c r="V1326" s="22">
        <f t="shared" si="125"/>
        <v>33.497748973447884</v>
      </c>
    </row>
    <row r="1327" spans="1:22" x14ac:dyDescent="0.25">
      <c r="A1327" s="1" t="s">
        <v>22</v>
      </c>
      <c r="B1327" s="1" t="s">
        <v>45</v>
      </c>
      <c r="C1327" s="1" t="s">
        <v>77</v>
      </c>
      <c r="D1327" s="1" t="s">
        <v>24</v>
      </c>
      <c r="E1327" s="6">
        <v>4.6672488021545</v>
      </c>
      <c r="F1327" s="1" t="s">
        <v>17</v>
      </c>
      <c r="G1327" s="1" t="s">
        <v>123</v>
      </c>
      <c r="H1327" s="13">
        <f>IF(G1327="Mix",'Growth Factors'!$N$7,(IF(G1327="Oil",'Growth Factors'!$E$7,'Growth Factors'!$K$7)))</f>
        <v>0.15686781820291032</v>
      </c>
      <c r="I1327" s="23">
        <f>IF(G1327="Mix",'Growth Factors'!$O$7,(IF(G1327="Oil",'Growth Factors'!$F$7,'Growth Factors'!$L$7)))</f>
        <v>0.42947166600434089</v>
      </c>
      <c r="J1327" s="23">
        <f>IF(G1327="Mix",'Growth Factors'!$P$7,(IF(G1327="Oil",'Growth Factors'!$G$7,'Growth Factors'!$M$7)))</f>
        <v>8.6691922351452653E-3</v>
      </c>
      <c r="K1327" s="23">
        <f>IF(G1327="Mix",'Growth Factors'!$N$12,(IF(G1327="Oil",'Growth Factors'!$E$12,'Growth Factors'!$K$12)))</f>
        <v>0.17780496801595774</v>
      </c>
      <c r="L1327" s="23">
        <f>IF(G1327="Mix",'Growth Factors'!$O$12,(IF(G1327="Oil",'Growth Factors'!$F$12,'Growth Factors'!$L$12)))</f>
        <v>0.6045838882858261</v>
      </c>
      <c r="M1327" s="23">
        <f>IF(G1327="Mix",'Growth Factors'!$P$12,(IF(G1327="Oil",'Growth Factors'!$G$12,'Growth Factors'!$M$12)))</f>
        <v>-1.4829342437752569E-2</v>
      </c>
      <c r="N1327" s="24" t="str">
        <f>VLOOKUP(A1327,'Part 50 Counties'!$A$2:$B$34,2)</f>
        <v>Yes</v>
      </c>
      <c r="O1327" s="25">
        <f>(IF(N1327="No",0,(IF(D1327="CO2",0,(VLOOKUP(F1327,'Rule Reductions'!$C$2:$E$75,2,FALSE))))))</f>
        <v>0</v>
      </c>
      <c r="P1327" s="25">
        <f>(IF(N1327="No",0,(IF(D1327="CO2",0,(VLOOKUP(F1327,'Rule Reductions'!$C$2:$E$75,3,FALSE))))))</f>
        <v>0</v>
      </c>
      <c r="Q1327" s="22">
        <f t="shared" si="120"/>
        <v>5.3993899387586231</v>
      </c>
      <c r="R1327" s="22">
        <f t="shared" si="121"/>
        <v>6.671699920872558</v>
      </c>
      <c r="S1327" s="22">
        <f t="shared" si="122"/>
        <v>4.7077100792296287</v>
      </c>
      <c r="T1327" s="22">
        <f t="shared" si="123"/>
        <v>5.4971088261440979</v>
      </c>
      <c r="U1327" s="22">
        <f t="shared" si="124"/>
        <v>7.4889922305584316</v>
      </c>
      <c r="V1327" s="22">
        <f t="shared" si="125"/>
        <v>4.5980365714251601</v>
      </c>
    </row>
    <row r="1328" spans="1:22" x14ac:dyDescent="0.25">
      <c r="A1328" s="1" t="s">
        <v>44</v>
      </c>
      <c r="B1328" s="1" t="s">
        <v>45</v>
      </c>
      <c r="C1328" s="1" t="s">
        <v>77</v>
      </c>
      <c r="D1328" s="1" t="s">
        <v>23</v>
      </c>
      <c r="E1328" s="2">
        <v>18.7310005423729</v>
      </c>
      <c r="F1328" s="1" t="s">
        <v>17</v>
      </c>
      <c r="G1328" s="1" t="s">
        <v>123</v>
      </c>
      <c r="H1328" s="13">
        <f>IF(G1328="Mix",'Growth Factors'!$N$7,(IF(G1328="Oil",'Growth Factors'!$E$7,'Growth Factors'!$K$7)))</f>
        <v>0.15686781820291032</v>
      </c>
      <c r="I1328" s="23">
        <f>IF(G1328="Mix",'Growth Factors'!$O$7,(IF(G1328="Oil",'Growth Factors'!$F$7,'Growth Factors'!$L$7)))</f>
        <v>0.42947166600434089</v>
      </c>
      <c r="J1328" s="23">
        <f>IF(G1328="Mix",'Growth Factors'!$P$7,(IF(G1328="Oil",'Growth Factors'!$G$7,'Growth Factors'!$M$7)))</f>
        <v>8.6691922351452653E-3</v>
      </c>
      <c r="K1328" s="23">
        <f>IF(G1328="Mix",'Growth Factors'!$N$12,(IF(G1328="Oil",'Growth Factors'!$E$12,'Growth Factors'!$K$12)))</f>
        <v>0.17780496801595774</v>
      </c>
      <c r="L1328" s="23">
        <f>IF(G1328="Mix",'Growth Factors'!$O$12,(IF(G1328="Oil",'Growth Factors'!$F$12,'Growth Factors'!$L$12)))</f>
        <v>0.6045838882858261</v>
      </c>
      <c r="M1328" s="23">
        <f>IF(G1328="Mix",'Growth Factors'!$P$12,(IF(G1328="Oil",'Growth Factors'!$G$12,'Growth Factors'!$M$12)))</f>
        <v>-1.4829342437752569E-2</v>
      </c>
      <c r="N1328" s="24" t="str">
        <f>VLOOKUP(A1328,'Part 50 Counties'!$A$2:$B$34,2)</f>
        <v>Yes</v>
      </c>
      <c r="O1328" s="25">
        <f>(IF(N1328="No",0,(IF(D1328="CO2",0,(VLOOKUP(F1328,'Rule Reductions'!$C$2:$E$75,2,FALSE))))))</f>
        <v>0.75119553240227843</v>
      </c>
      <c r="P1328" s="25">
        <f>(IF(N1328="No",0,(IF(D1328="CO2",0,(VLOOKUP(F1328,'Rule Reductions'!$C$2:$E$75,3,FALSE))))))</f>
        <v>0.75119553240227843</v>
      </c>
      <c r="Q1328" s="22">
        <f t="shared" si="120"/>
        <v>5.391416592155224</v>
      </c>
      <c r="R1328" s="22">
        <f t="shared" si="121"/>
        <v>6.661847738217415</v>
      </c>
      <c r="S1328" s="22">
        <f t="shared" si="122"/>
        <v>4.7007581449193152</v>
      </c>
      <c r="T1328" s="22">
        <f t="shared" si="123"/>
        <v>5.488991176838419</v>
      </c>
      <c r="U1328" s="22">
        <f t="shared" si="124"/>
        <v>7.4779331421351696</v>
      </c>
      <c r="V1328" s="22">
        <f t="shared" si="125"/>
        <v>4.5912465933545068</v>
      </c>
    </row>
    <row r="1329" spans="1:22" x14ac:dyDescent="0.25">
      <c r="A1329" s="1" t="s">
        <v>44</v>
      </c>
      <c r="B1329" s="1" t="s">
        <v>45</v>
      </c>
      <c r="C1329" s="1" t="s">
        <v>77</v>
      </c>
      <c r="D1329" s="1" t="s">
        <v>24</v>
      </c>
      <c r="E1329" s="4">
        <v>0.639699407271069</v>
      </c>
      <c r="F1329" s="1" t="s">
        <v>17</v>
      </c>
      <c r="G1329" s="1" t="s">
        <v>123</v>
      </c>
      <c r="H1329" s="13">
        <f>IF(G1329="Mix",'Growth Factors'!$N$7,(IF(G1329="Oil",'Growth Factors'!$E$7,'Growth Factors'!$K$7)))</f>
        <v>0.15686781820291032</v>
      </c>
      <c r="I1329" s="23">
        <f>IF(G1329="Mix",'Growth Factors'!$O$7,(IF(G1329="Oil",'Growth Factors'!$F$7,'Growth Factors'!$L$7)))</f>
        <v>0.42947166600434089</v>
      </c>
      <c r="J1329" s="23">
        <f>IF(G1329="Mix",'Growth Factors'!$P$7,(IF(G1329="Oil",'Growth Factors'!$G$7,'Growth Factors'!$M$7)))</f>
        <v>8.6691922351452653E-3</v>
      </c>
      <c r="K1329" s="23">
        <f>IF(G1329="Mix",'Growth Factors'!$N$12,(IF(G1329="Oil",'Growth Factors'!$E$12,'Growth Factors'!$K$12)))</f>
        <v>0.17780496801595774</v>
      </c>
      <c r="L1329" s="23">
        <f>IF(G1329="Mix",'Growth Factors'!$O$12,(IF(G1329="Oil",'Growth Factors'!$F$12,'Growth Factors'!$L$12)))</f>
        <v>0.6045838882858261</v>
      </c>
      <c r="M1329" s="23">
        <f>IF(G1329="Mix",'Growth Factors'!$P$12,(IF(G1329="Oil",'Growth Factors'!$G$12,'Growth Factors'!$M$12)))</f>
        <v>-1.4829342437752569E-2</v>
      </c>
      <c r="N1329" s="24" t="str">
        <f>VLOOKUP(A1329,'Part 50 Counties'!$A$2:$B$34,2)</f>
        <v>Yes</v>
      </c>
      <c r="O1329" s="25">
        <f>(IF(N1329="No",0,(IF(D1329="CO2",0,(VLOOKUP(F1329,'Rule Reductions'!$C$2:$E$75,2,FALSE))))))</f>
        <v>0</v>
      </c>
      <c r="P1329" s="25">
        <f>(IF(N1329="No",0,(IF(D1329="CO2",0,(VLOOKUP(F1329,'Rule Reductions'!$C$2:$E$75,3,FALSE))))))</f>
        <v>0</v>
      </c>
      <c r="Q1329" s="22">
        <f t="shared" si="120"/>
        <v>0.74004765759537661</v>
      </c>
      <c r="R1329" s="22">
        <f t="shared" si="121"/>
        <v>0.91443217745376437</v>
      </c>
      <c r="S1329" s="22">
        <f t="shared" si="122"/>
        <v>0.64524508440541029</v>
      </c>
      <c r="T1329" s="22">
        <f t="shared" si="123"/>
        <v>0.75344113992072848</v>
      </c>
      <c r="U1329" s="22">
        <f t="shared" si="124"/>
        <v>1.0264513622531501</v>
      </c>
      <c r="V1329" s="22">
        <f t="shared" si="125"/>
        <v>0.63021308570341894</v>
      </c>
    </row>
    <row r="1330" spans="1:22" x14ac:dyDescent="0.25">
      <c r="A1330" s="1" t="s">
        <v>49</v>
      </c>
      <c r="B1330" s="1" t="s">
        <v>45</v>
      </c>
      <c r="C1330" s="1" t="s">
        <v>77</v>
      </c>
      <c r="D1330" s="1" t="s">
        <v>23</v>
      </c>
      <c r="E1330" s="3">
        <v>0</v>
      </c>
      <c r="F1330" s="1" t="s">
        <v>17</v>
      </c>
      <c r="G1330" s="1" t="s">
        <v>123</v>
      </c>
      <c r="H1330" s="13">
        <f>IF(G1330="Mix",'Growth Factors'!$N$7,(IF(G1330="Oil",'Growth Factors'!$E$7,'Growth Factors'!$K$7)))</f>
        <v>0.15686781820291032</v>
      </c>
      <c r="I1330" s="23">
        <f>IF(G1330="Mix",'Growth Factors'!$O$7,(IF(G1330="Oil",'Growth Factors'!$F$7,'Growth Factors'!$L$7)))</f>
        <v>0.42947166600434089</v>
      </c>
      <c r="J1330" s="23">
        <f>IF(G1330="Mix",'Growth Factors'!$P$7,(IF(G1330="Oil",'Growth Factors'!$G$7,'Growth Factors'!$M$7)))</f>
        <v>8.6691922351452653E-3</v>
      </c>
      <c r="K1330" s="23">
        <f>IF(G1330="Mix",'Growth Factors'!$N$12,(IF(G1330="Oil",'Growth Factors'!$E$12,'Growth Factors'!$K$12)))</f>
        <v>0.17780496801595774</v>
      </c>
      <c r="L1330" s="23">
        <f>IF(G1330="Mix",'Growth Factors'!$O$12,(IF(G1330="Oil",'Growth Factors'!$F$12,'Growth Factors'!$L$12)))</f>
        <v>0.6045838882858261</v>
      </c>
      <c r="M1330" s="23">
        <f>IF(G1330="Mix",'Growth Factors'!$P$12,(IF(G1330="Oil",'Growth Factors'!$G$12,'Growth Factors'!$M$12)))</f>
        <v>-1.4829342437752569E-2</v>
      </c>
      <c r="N1330" s="24" t="str">
        <f>VLOOKUP(A1330,'Part 50 Counties'!$A$2:$B$34,2)</f>
        <v>No</v>
      </c>
      <c r="O1330" s="25">
        <f>(IF(N1330="No",0,(IF(D1330="CO2",0,(VLOOKUP(F1330,'Rule Reductions'!$C$2:$E$75,2,FALSE))))))</f>
        <v>0</v>
      </c>
      <c r="P1330" s="25">
        <f>(IF(N1330="No",0,(IF(D1330="CO2",0,(VLOOKUP(F1330,'Rule Reductions'!$C$2:$E$75,3,FALSE))))))</f>
        <v>0</v>
      </c>
      <c r="Q1330" s="22">
        <f t="shared" si="120"/>
        <v>0</v>
      </c>
      <c r="R1330" s="22">
        <f t="shared" si="121"/>
        <v>0</v>
      </c>
      <c r="S1330" s="22">
        <f t="shared" si="122"/>
        <v>0</v>
      </c>
      <c r="T1330" s="22">
        <f t="shared" si="123"/>
        <v>0</v>
      </c>
      <c r="U1330" s="22">
        <f t="shared" si="124"/>
        <v>0</v>
      </c>
      <c r="V1330" s="22">
        <f t="shared" si="125"/>
        <v>0</v>
      </c>
    </row>
    <row r="1331" spans="1:22" x14ac:dyDescent="0.25">
      <c r="A1331" s="1" t="s">
        <v>49</v>
      </c>
      <c r="B1331" s="1" t="s">
        <v>45</v>
      </c>
      <c r="C1331" s="1" t="s">
        <v>77</v>
      </c>
      <c r="D1331" s="1" t="s">
        <v>24</v>
      </c>
      <c r="E1331" s="3">
        <v>0</v>
      </c>
      <c r="F1331" s="1" t="s">
        <v>17</v>
      </c>
      <c r="G1331" s="1" t="s">
        <v>123</v>
      </c>
      <c r="H1331" s="13">
        <f>IF(G1331="Mix",'Growth Factors'!$N$7,(IF(G1331="Oil",'Growth Factors'!$E$7,'Growth Factors'!$K$7)))</f>
        <v>0.15686781820291032</v>
      </c>
      <c r="I1331" s="23">
        <f>IF(G1331="Mix",'Growth Factors'!$O$7,(IF(G1331="Oil",'Growth Factors'!$F$7,'Growth Factors'!$L$7)))</f>
        <v>0.42947166600434089</v>
      </c>
      <c r="J1331" s="23">
        <f>IF(G1331="Mix",'Growth Factors'!$P$7,(IF(G1331="Oil",'Growth Factors'!$G$7,'Growth Factors'!$M$7)))</f>
        <v>8.6691922351452653E-3</v>
      </c>
      <c r="K1331" s="23">
        <f>IF(G1331="Mix",'Growth Factors'!$N$12,(IF(G1331="Oil",'Growth Factors'!$E$12,'Growth Factors'!$K$12)))</f>
        <v>0.17780496801595774</v>
      </c>
      <c r="L1331" s="23">
        <f>IF(G1331="Mix",'Growth Factors'!$O$12,(IF(G1331="Oil",'Growth Factors'!$F$12,'Growth Factors'!$L$12)))</f>
        <v>0.6045838882858261</v>
      </c>
      <c r="M1331" s="23">
        <f>IF(G1331="Mix",'Growth Factors'!$P$12,(IF(G1331="Oil",'Growth Factors'!$G$12,'Growth Factors'!$M$12)))</f>
        <v>-1.4829342437752569E-2</v>
      </c>
      <c r="N1331" s="24" t="str">
        <f>VLOOKUP(A1331,'Part 50 Counties'!$A$2:$B$34,2)</f>
        <v>No</v>
      </c>
      <c r="O1331" s="25">
        <f>(IF(N1331="No",0,(IF(D1331="CO2",0,(VLOOKUP(F1331,'Rule Reductions'!$C$2:$E$75,2,FALSE))))))</f>
        <v>0</v>
      </c>
      <c r="P1331" s="25">
        <f>(IF(N1331="No",0,(IF(D1331="CO2",0,(VLOOKUP(F1331,'Rule Reductions'!$C$2:$E$75,3,FALSE))))))</f>
        <v>0</v>
      </c>
      <c r="Q1331" s="22">
        <f t="shared" si="120"/>
        <v>0</v>
      </c>
      <c r="R1331" s="22">
        <f t="shared" si="121"/>
        <v>0</v>
      </c>
      <c r="S1331" s="22">
        <f t="shared" si="122"/>
        <v>0</v>
      </c>
      <c r="T1331" s="22">
        <f t="shared" si="123"/>
        <v>0</v>
      </c>
      <c r="U1331" s="22">
        <f t="shared" si="124"/>
        <v>0</v>
      </c>
      <c r="V1331" s="22">
        <f t="shared" si="125"/>
        <v>0</v>
      </c>
    </row>
    <row r="1332" spans="1:22" x14ac:dyDescent="0.25">
      <c r="A1332" s="1" t="s">
        <v>39</v>
      </c>
      <c r="B1332" s="1" t="s">
        <v>45</v>
      </c>
      <c r="C1332" s="1" t="s">
        <v>78</v>
      </c>
      <c r="D1332" s="1" t="s">
        <v>23</v>
      </c>
      <c r="E1332" s="2">
        <v>58.828953831885499</v>
      </c>
      <c r="F1332" s="1" t="s">
        <v>17</v>
      </c>
      <c r="G1332" s="1" t="s">
        <v>123</v>
      </c>
      <c r="H1332" s="13">
        <f>IF(G1332="Mix",'Growth Factors'!$N$7,(IF(G1332="Oil",'Growth Factors'!$E$7,'Growth Factors'!$K$7)))</f>
        <v>0.15686781820291032</v>
      </c>
      <c r="I1332" s="23">
        <f>IF(G1332="Mix",'Growth Factors'!$O$7,(IF(G1332="Oil",'Growth Factors'!$F$7,'Growth Factors'!$L$7)))</f>
        <v>0.42947166600434089</v>
      </c>
      <c r="J1332" s="23">
        <f>IF(G1332="Mix",'Growth Factors'!$P$7,(IF(G1332="Oil",'Growth Factors'!$G$7,'Growth Factors'!$M$7)))</f>
        <v>8.6691922351452653E-3</v>
      </c>
      <c r="K1332" s="23">
        <f>IF(G1332="Mix",'Growth Factors'!$N$12,(IF(G1332="Oil",'Growth Factors'!$E$12,'Growth Factors'!$K$12)))</f>
        <v>0.17780496801595774</v>
      </c>
      <c r="L1332" s="23">
        <f>IF(G1332="Mix",'Growth Factors'!$O$12,(IF(G1332="Oil",'Growth Factors'!$F$12,'Growth Factors'!$L$12)))</f>
        <v>0.6045838882858261</v>
      </c>
      <c r="M1332" s="23">
        <f>IF(G1332="Mix",'Growth Factors'!$P$12,(IF(G1332="Oil",'Growth Factors'!$G$12,'Growth Factors'!$M$12)))</f>
        <v>-1.4829342437752569E-2</v>
      </c>
      <c r="N1332" s="24" t="str">
        <f>VLOOKUP(A1332,'Part 50 Counties'!$A$2:$B$34,2)</f>
        <v>Yes</v>
      </c>
      <c r="O1332" s="25">
        <f>(IF(N1332="No",0,(IF(D1332="CO2",0,(VLOOKUP(F1332,'Rule Reductions'!$C$2:$E$75,2,FALSE))))))</f>
        <v>0.75119553240227843</v>
      </c>
      <c r="P1332" s="25">
        <f>(IF(N1332="No",0,(IF(D1332="CO2",0,(VLOOKUP(F1332,'Rule Reductions'!$C$2:$E$75,3,FALSE))))))</f>
        <v>0.75119553240227843</v>
      </c>
      <c r="Q1332" s="22">
        <f t="shared" si="120"/>
        <v>16.932966131246552</v>
      </c>
      <c r="R1332" s="22">
        <f t="shared" si="121"/>
        <v>20.923043173271665</v>
      </c>
      <c r="S1332" s="22">
        <f t="shared" si="122"/>
        <v>14.763796693974422</v>
      </c>
      <c r="T1332" s="22">
        <f t="shared" si="123"/>
        <v>17.239421236221201</v>
      </c>
      <c r="U1332" s="22">
        <f t="shared" si="124"/>
        <v>23.486144404374997</v>
      </c>
      <c r="V1332" s="22">
        <f t="shared" si="125"/>
        <v>14.419850838199643</v>
      </c>
    </row>
    <row r="1333" spans="1:22" x14ac:dyDescent="0.25">
      <c r="A1333" s="1" t="s">
        <v>39</v>
      </c>
      <c r="B1333" s="1" t="s">
        <v>45</v>
      </c>
      <c r="C1333" s="1" t="s">
        <v>78</v>
      </c>
      <c r="D1333" s="1" t="s">
        <v>24</v>
      </c>
      <c r="E1333" s="6">
        <v>1.2501263875998401</v>
      </c>
      <c r="F1333" s="1" t="s">
        <v>17</v>
      </c>
      <c r="G1333" s="1" t="s">
        <v>123</v>
      </c>
      <c r="H1333" s="13">
        <f>IF(G1333="Mix",'Growth Factors'!$N$7,(IF(G1333="Oil",'Growth Factors'!$E$7,'Growth Factors'!$K$7)))</f>
        <v>0.15686781820291032</v>
      </c>
      <c r="I1333" s="23">
        <f>IF(G1333="Mix",'Growth Factors'!$O$7,(IF(G1333="Oil",'Growth Factors'!$F$7,'Growth Factors'!$L$7)))</f>
        <v>0.42947166600434089</v>
      </c>
      <c r="J1333" s="23">
        <f>IF(G1333="Mix",'Growth Factors'!$P$7,(IF(G1333="Oil",'Growth Factors'!$G$7,'Growth Factors'!$M$7)))</f>
        <v>8.6691922351452653E-3</v>
      </c>
      <c r="K1333" s="23">
        <f>IF(G1333="Mix",'Growth Factors'!$N$12,(IF(G1333="Oil",'Growth Factors'!$E$12,'Growth Factors'!$K$12)))</f>
        <v>0.17780496801595774</v>
      </c>
      <c r="L1333" s="23">
        <f>IF(G1333="Mix",'Growth Factors'!$O$12,(IF(G1333="Oil",'Growth Factors'!$F$12,'Growth Factors'!$L$12)))</f>
        <v>0.6045838882858261</v>
      </c>
      <c r="M1333" s="23">
        <f>IF(G1333="Mix",'Growth Factors'!$P$12,(IF(G1333="Oil",'Growth Factors'!$G$12,'Growth Factors'!$M$12)))</f>
        <v>-1.4829342437752569E-2</v>
      </c>
      <c r="N1333" s="24" t="str">
        <f>VLOOKUP(A1333,'Part 50 Counties'!$A$2:$B$34,2)</f>
        <v>Yes</v>
      </c>
      <c r="O1333" s="25">
        <f>(IF(N1333="No",0,(IF(D1333="CO2",0,(VLOOKUP(F1333,'Rule Reductions'!$C$2:$E$75,2,FALSE))))))</f>
        <v>0</v>
      </c>
      <c r="P1333" s="25">
        <f>(IF(N1333="No",0,(IF(D1333="CO2",0,(VLOOKUP(F1333,'Rule Reductions'!$C$2:$E$75,3,FALSE))))))</f>
        <v>0</v>
      </c>
      <c r="Q1333" s="22">
        <f t="shared" si="120"/>
        <v>1.446230986500513</v>
      </c>
      <c r="R1333" s="22">
        <f t="shared" si="121"/>
        <v>1.7870202499983319</v>
      </c>
      <c r="S1333" s="22">
        <f t="shared" si="122"/>
        <v>1.2609639735721707</v>
      </c>
      <c r="T1333" s="22">
        <f t="shared" si="123"/>
        <v>1.4724050699629343</v>
      </c>
      <c r="U1333" s="22">
        <f t="shared" si="124"/>
        <v>2.0059326598636651</v>
      </c>
      <c r="V1333" s="22">
        <f t="shared" si="125"/>
        <v>1.2315878353076515</v>
      </c>
    </row>
    <row r="1334" spans="1:22" x14ac:dyDescent="0.25">
      <c r="A1334" s="1" t="s">
        <v>46</v>
      </c>
      <c r="B1334" s="1" t="s">
        <v>45</v>
      </c>
      <c r="C1334" s="1" t="s">
        <v>78</v>
      </c>
      <c r="D1334" s="1" t="s">
        <v>23</v>
      </c>
      <c r="E1334" s="3">
        <v>0</v>
      </c>
      <c r="F1334" s="1" t="s">
        <v>17</v>
      </c>
      <c r="G1334" s="1" t="s">
        <v>123</v>
      </c>
      <c r="H1334" s="13">
        <f>IF(G1334="Mix",'Growth Factors'!$N$7,(IF(G1334="Oil",'Growth Factors'!$E$7,'Growth Factors'!$K$7)))</f>
        <v>0.15686781820291032</v>
      </c>
      <c r="I1334" s="23">
        <f>IF(G1334="Mix",'Growth Factors'!$O$7,(IF(G1334="Oil",'Growth Factors'!$F$7,'Growth Factors'!$L$7)))</f>
        <v>0.42947166600434089</v>
      </c>
      <c r="J1334" s="23">
        <f>IF(G1334="Mix",'Growth Factors'!$P$7,(IF(G1334="Oil",'Growth Factors'!$G$7,'Growth Factors'!$M$7)))</f>
        <v>8.6691922351452653E-3</v>
      </c>
      <c r="K1334" s="23">
        <f>IF(G1334="Mix",'Growth Factors'!$N$12,(IF(G1334="Oil",'Growth Factors'!$E$12,'Growth Factors'!$K$12)))</f>
        <v>0.17780496801595774</v>
      </c>
      <c r="L1334" s="23">
        <f>IF(G1334="Mix",'Growth Factors'!$O$12,(IF(G1334="Oil",'Growth Factors'!$F$12,'Growth Factors'!$L$12)))</f>
        <v>0.6045838882858261</v>
      </c>
      <c r="M1334" s="23">
        <f>IF(G1334="Mix",'Growth Factors'!$P$12,(IF(G1334="Oil",'Growth Factors'!$G$12,'Growth Factors'!$M$12)))</f>
        <v>-1.4829342437752569E-2</v>
      </c>
      <c r="N1334" s="24" t="str">
        <f>VLOOKUP(A1334,'Part 50 Counties'!$A$2:$B$34,2)</f>
        <v>No</v>
      </c>
      <c r="O1334" s="25">
        <f>(IF(N1334="No",0,(IF(D1334="CO2",0,(VLOOKUP(F1334,'Rule Reductions'!$C$2:$E$75,2,FALSE))))))</f>
        <v>0</v>
      </c>
      <c r="P1334" s="25">
        <f>(IF(N1334="No",0,(IF(D1334="CO2",0,(VLOOKUP(F1334,'Rule Reductions'!$C$2:$E$75,3,FALSE))))))</f>
        <v>0</v>
      </c>
      <c r="Q1334" s="22">
        <f t="shared" si="120"/>
        <v>0</v>
      </c>
      <c r="R1334" s="22">
        <f t="shared" si="121"/>
        <v>0</v>
      </c>
      <c r="S1334" s="22">
        <f t="shared" si="122"/>
        <v>0</v>
      </c>
      <c r="T1334" s="22">
        <f t="shared" si="123"/>
        <v>0</v>
      </c>
      <c r="U1334" s="22">
        <f t="shared" si="124"/>
        <v>0</v>
      </c>
      <c r="V1334" s="22">
        <f t="shared" si="125"/>
        <v>0</v>
      </c>
    </row>
    <row r="1335" spans="1:22" x14ac:dyDescent="0.25">
      <c r="A1335" s="1" t="s">
        <v>46</v>
      </c>
      <c r="B1335" s="1" t="s">
        <v>45</v>
      </c>
      <c r="C1335" s="1" t="s">
        <v>78</v>
      </c>
      <c r="D1335" s="1" t="s">
        <v>24</v>
      </c>
      <c r="E1335" s="3">
        <v>0</v>
      </c>
      <c r="F1335" s="1" t="s">
        <v>17</v>
      </c>
      <c r="G1335" s="1" t="s">
        <v>123</v>
      </c>
      <c r="H1335" s="13">
        <f>IF(G1335="Mix",'Growth Factors'!$N$7,(IF(G1335="Oil",'Growth Factors'!$E$7,'Growth Factors'!$K$7)))</f>
        <v>0.15686781820291032</v>
      </c>
      <c r="I1335" s="23">
        <f>IF(G1335="Mix",'Growth Factors'!$O$7,(IF(G1335="Oil",'Growth Factors'!$F$7,'Growth Factors'!$L$7)))</f>
        <v>0.42947166600434089</v>
      </c>
      <c r="J1335" s="23">
        <f>IF(G1335="Mix",'Growth Factors'!$P$7,(IF(G1335="Oil",'Growth Factors'!$G$7,'Growth Factors'!$M$7)))</f>
        <v>8.6691922351452653E-3</v>
      </c>
      <c r="K1335" s="23">
        <f>IF(G1335="Mix",'Growth Factors'!$N$12,(IF(G1335="Oil",'Growth Factors'!$E$12,'Growth Factors'!$K$12)))</f>
        <v>0.17780496801595774</v>
      </c>
      <c r="L1335" s="23">
        <f>IF(G1335="Mix",'Growth Factors'!$O$12,(IF(G1335="Oil",'Growth Factors'!$F$12,'Growth Factors'!$L$12)))</f>
        <v>0.6045838882858261</v>
      </c>
      <c r="M1335" s="23">
        <f>IF(G1335="Mix",'Growth Factors'!$P$12,(IF(G1335="Oil",'Growth Factors'!$G$12,'Growth Factors'!$M$12)))</f>
        <v>-1.4829342437752569E-2</v>
      </c>
      <c r="N1335" s="24" t="str">
        <f>VLOOKUP(A1335,'Part 50 Counties'!$A$2:$B$34,2)</f>
        <v>No</v>
      </c>
      <c r="O1335" s="25">
        <f>(IF(N1335="No",0,(IF(D1335="CO2",0,(VLOOKUP(F1335,'Rule Reductions'!$C$2:$E$75,2,FALSE))))))</f>
        <v>0</v>
      </c>
      <c r="P1335" s="25">
        <f>(IF(N1335="No",0,(IF(D1335="CO2",0,(VLOOKUP(F1335,'Rule Reductions'!$C$2:$E$75,3,FALSE))))))</f>
        <v>0</v>
      </c>
      <c r="Q1335" s="22">
        <f t="shared" si="120"/>
        <v>0</v>
      </c>
      <c r="R1335" s="22">
        <f t="shared" si="121"/>
        <v>0</v>
      </c>
      <c r="S1335" s="22">
        <f t="shared" si="122"/>
        <v>0</v>
      </c>
      <c r="T1335" s="22">
        <f t="shared" si="123"/>
        <v>0</v>
      </c>
      <c r="U1335" s="22">
        <f t="shared" si="124"/>
        <v>0</v>
      </c>
      <c r="V1335" s="22">
        <f t="shared" si="125"/>
        <v>0</v>
      </c>
    </row>
    <row r="1336" spans="1:22" x14ac:dyDescent="0.25">
      <c r="A1336" s="1" t="s">
        <v>40</v>
      </c>
      <c r="B1336" s="1" t="s">
        <v>45</v>
      </c>
      <c r="C1336" s="1" t="s">
        <v>78</v>
      </c>
      <c r="D1336" s="1" t="s">
        <v>23</v>
      </c>
      <c r="E1336" s="2">
        <v>1019.04505053736</v>
      </c>
      <c r="F1336" s="1" t="s">
        <v>17</v>
      </c>
      <c r="G1336" s="1" t="s">
        <v>123</v>
      </c>
      <c r="H1336" s="13">
        <f>IF(G1336="Mix",'Growth Factors'!$N$7,(IF(G1336="Oil",'Growth Factors'!$E$7,'Growth Factors'!$K$7)))</f>
        <v>0.15686781820291032</v>
      </c>
      <c r="I1336" s="23">
        <f>IF(G1336="Mix",'Growth Factors'!$O$7,(IF(G1336="Oil",'Growth Factors'!$F$7,'Growth Factors'!$L$7)))</f>
        <v>0.42947166600434089</v>
      </c>
      <c r="J1336" s="23">
        <f>IF(G1336="Mix",'Growth Factors'!$P$7,(IF(G1336="Oil",'Growth Factors'!$G$7,'Growth Factors'!$M$7)))</f>
        <v>8.6691922351452653E-3</v>
      </c>
      <c r="K1336" s="23">
        <f>IF(G1336="Mix",'Growth Factors'!$N$12,(IF(G1336="Oil",'Growth Factors'!$E$12,'Growth Factors'!$K$12)))</f>
        <v>0.17780496801595774</v>
      </c>
      <c r="L1336" s="23">
        <f>IF(G1336="Mix",'Growth Factors'!$O$12,(IF(G1336="Oil",'Growth Factors'!$F$12,'Growth Factors'!$L$12)))</f>
        <v>0.6045838882858261</v>
      </c>
      <c r="M1336" s="23">
        <f>IF(G1336="Mix",'Growth Factors'!$P$12,(IF(G1336="Oil",'Growth Factors'!$G$12,'Growth Factors'!$M$12)))</f>
        <v>-1.4829342437752569E-2</v>
      </c>
      <c r="N1336" s="24" t="str">
        <f>VLOOKUP(A1336,'Part 50 Counties'!$A$2:$B$34,2)</f>
        <v>Yes</v>
      </c>
      <c r="O1336" s="25">
        <f>(IF(N1336="No",0,(IF(D1336="CO2",0,(VLOOKUP(F1336,'Rule Reductions'!$C$2:$E$75,2,FALSE))))))</f>
        <v>0.75119553240227843</v>
      </c>
      <c r="P1336" s="25">
        <f>(IF(N1336="No",0,(IF(D1336="CO2",0,(VLOOKUP(F1336,'Rule Reductions'!$C$2:$E$75,3,FALSE))))))</f>
        <v>0.75119553240227843</v>
      </c>
      <c r="Q1336" s="22">
        <f t="shared" si="120"/>
        <v>293.31569241013818</v>
      </c>
      <c r="R1336" s="22">
        <f t="shared" si="121"/>
        <v>362.43247923177665</v>
      </c>
      <c r="S1336" s="22">
        <f t="shared" si="122"/>
        <v>255.7409739280464</v>
      </c>
      <c r="T1336" s="22">
        <f t="shared" si="123"/>
        <v>298.62415937402051</v>
      </c>
      <c r="U1336" s="22">
        <f t="shared" si="124"/>
        <v>406.8309506213256</v>
      </c>
      <c r="V1336" s="22">
        <f t="shared" si="125"/>
        <v>249.78308586187865</v>
      </c>
    </row>
    <row r="1337" spans="1:22" x14ac:dyDescent="0.25">
      <c r="A1337" s="1" t="s">
        <v>40</v>
      </c>
      <c r="B1337" s="1" t="s">
        <v>45</v>
      </c>
      <c r="C1337" s="1" t="s">
        <v>78</v>
      </c>
      <c r="D1337" s="1" t="s">
        <v>24</v>
      </c>
      <c r="E1337" s="2">
        <v>21.654899923433501</v>
      </c>
      <c r="F1337" s="1" t="s">
        <v>17</v>
      </c>
      <c r="G1337" s="1" t="s">
        <v>123</v>
      </c>
      <c r="H1337" s="13">
        <f>IF(G1337="Mix",'Growth Factors'!$N$7,(IF(G1337="Oil",'Growth Factors'!$E$7,'Growth Factors'!$K$7)))</f>
        <v>0.15686781820291032</v>
      </c>
      <c r="I1337" s="23">
        <f>IF(G1337="Mix",'Growth Factors'!$O$7,(IF(G1337="Oil",'Growth Factors'!$F$7,'Growth Factors'!$L$7)))</f>
        <v>0.42947166600434089</v>
      </c>
      <c r="J1337" s="23">
        <f>IF(G1337="Mix",'Growth Factors'!$P$7,(IF(G1337="Oil",'Growth Factors'!$G$7,'Growth Factors'!$M$7)))</f>
        <v>8.6691922351452653E-3</v>
      </c>
      <c r="K1337" s="23">
        <f>IF(G1337="Mix",'Growth Factors'!$N$12,(IF(G1337="Oil",'Growth Factors'!$E$12,'Growth Factors'!$K$12)))</f>
        <v>0.17780496801595774</v>
      </c>
      <c r="L1337" s="23">
        <f>IF(G1337="Mix",'Growth Factors'!$O$12,(IF(G1337="Oil",'Growth Factors'!$F$12,'Growth Factors'!$L$12)))</f>
        <v>0.6045838882858261</v>
      </c>
      <c r="M1337" s="23">
        <f>IF(G1337="Mix",'Growth Factors'!$P$12,(IF(G1337="Oil",'Growth Factors'!$G$12,'Growth Factors'!$M$12)))</f>
        <v>-1.4829342437752569E-2</v>
      </c>
      <c r="N1337" s="24" t="str">
        <f>VLOOKUP(A1337,'Part 50 Counties'!$A$2:$B$34,2)</f>
        <v>Yes</v>
      </c>
      <c r="O1337" s="25">
        <f>(IF(N1337="No",0,(IF(D1337="CO2",0,(VLOOKUP(F1337,'Rule Reductions'!$C$2:$E$75,2,FALSE))))))</f>
        <v>0</v>
      </c>
      <c r="P1337" s="25">
        <f>(IF(N1337="No",0,(IF(D1337="CO2",0,(VLOOKUP(F1337,'Rule Reductions'!$C$2:$E$75,3,FALSE))))))</f>
        <v>0</v>
      </c>
      <c r="Q1337" s="22">
        <f t="shared" si="120"/>
        <v>25.051856827824885</v>
      </c>
      <c r="R1337" s="22">
        <f t="shared" si="121"/>
        <v>30.955065870707763</v>
      </c>
      <c r="S1337" s="22">
        <f t="shared" si="122"/>
        <v>21.842630413702576</v>
      </c>
      <c r="T1337" s="22">
        <f t="shared" si="123"/>
        <v>25.505248711708358</v>
      </c>
      <c r="U1337" s="22">
        <f t="shared" si="124"/>
        <v>34.747103519583362</v>
      </c>
      <c r="V1337" s="22">
        <f t="shared" si="125"/>
        <v>21.333771997013642</v>
      </c>
    </row>
    <row r="1338" spans="1:22" x14ac:dyDescent="0.25">
      <c r="A1338" s="1" t="s">
        <v>47</v>
      </c>
      <c r="B1338" s="1" t="s">
        <v>45</v>
      </c>
      <c r="C1338" s="1" t="s">
        <v>78</v>
      </c>
      <c r="D1338" s="1" t="s">
        <v>23</v>
      </c>
      <c r="E1338" s="3">
        <v>0</v>
      </c>
      <c r="F1338" s="1" t="s">
        <v>17</v>
      </c>
      <c r="G1338" s="1" t="s">
        <v>123</v>
      </c>
      <c r="H1338" s="13">
        <f>IF(G1338="Mix",'Growth Factors'!$N$7,(IF(G1338="Oil",'Growth Factors'!$E$7,'Growth Factors'!$K$7)))</f>
        <v>0.15686781820291032</v>
      </c>
      <c r="I1338" s="23">
        <f>IF(G1338="Mix",'Growth Factors'!$O$7,(IF(G1338="Oil",'Growth Factors'!$F$7,'Growth Factors'!$L$7)))</f>
        <v>0.42947166600434089</v>
      </c>
      <c r="J1338" s="23">
        <f>IF(G1338="Mix",'Growth Factors'!$P$7,(IF(G1338="Oil",'Growth Factors'!$G$7,'Growth Factors'!$M$7)))</f>
        <v>8.6691922351452653E-3</v>
      </c>
      <c r="K1338" s="23">
        <f>IF(G1338="Mix",'Growth Factors'!$N$12,(IF(G1338="Oil",'Growth Factors'!$E$12,'Growth Factors'!$K$12)))</f>
        <v>0.17780496801595774</v>
      </c>
      <c r="L1338" s="23">
        <f>IF(G1338="Mix",'Growth Factors'!$O$12,(IF(G1338="Oil",'Growth Factors'!$F$12,'Growth Factors'!$L$12)))</f>
        <v>0.6045838882858261</v>
      </c>
      <c r="M1338" s="23">
        <f>IF(G1338="Mix",'Growth Factors'!$P$12,(IF(G1338="Oil",'Growth Factors'!$G$12,'Growth Factors'!$M$12)))</f>
        <v>-1.4829342437752569E-2</v>
      </c>
      <c r="N1338" s="24" t="str">
        <f>VLOOKUP(A1338,'Part 50 Counties'!$A$2:$B$34,2)</f>
        <v>No</v>
      </c>
      <c r="O1338" s="25">
        <f>(IF(N1338="No",0,(IF(D1338="CO2",0,(VLOOKUP(F1338,'Rule Reductions'!$C$2:$E$75,2,FALSE))))))</f>
        <v>0</v>
      </c>
      <c r="P1338" s="25">
        <f>(IF(N1338="No",0,(IF(D1338="CO2",0,(VLOOKUP(F1338,'Rule Reductions'!$C$2:$E$75,3,FALSE))))))</f>
        <v>0</v>
      </c>
      <c r="Q1338" s="22">
        <f t="shared" si="120"/>
        <v>0</v>
      </c>
      <c r="R1338" s="22">
        <f t="shared" si="121"/>
        <v>0</v>
      </c>
      <c r="S1338" s="22">
        <f t="shared" si="122"/>
        <v>0</v>
      </c>
      <c r="T1338" s="22">
        <f t="shared" si="123"/>
        <v>0</v>
      </c>
      <c r="U1338" s="22">
        <f t="shared" si="124"/>
        <v>0</v>
      </c>
      <c r="V1338" s="22">
        <f t="shared" si="125"/>
        <v>0</v>
      </c>
    </row>
    <row r="1339" spans="1:22" x14ac:dyDescent="0.25">
      <c r="A1339" s="1" t="s">
        <v>47</v>
      </c>
      <c r="B1339" s="1" t="s">
        <v>45</v>
      </c>
      <c r="C1339" s="1" t="s">
        <v>78</v>
      </c>
      <c r="D1339" s="1" t="s">
        <v>24</v>
      </c>
      <c r="E1339" s="3">
        <v>0</v>
      </c>
      <c r="F1339" s="1" t="s">
        <v>17</v>
      </c>
      <c r="G1339" s="1" t="s">
        <v>123</v>
      </c>
      <c r="H1339" s="13">
        <f>IF(G1339="Mix",'Growth Factors'!$N$7,(IF(G1339="Oil",'Growth Factors'!$E$7,'Growth Factors'!$K$7)))</f>
        <v>0.15686781820291032</v>
      </c>
      <c r="I1339" s="23">
        <f>IF(G1339="Mix",'Growth Factors'!$O$7,(IF(G1339="Oil",'Growth Factors'!$F$7,'Growth Factors'!$L$7)))</f>
        <v>0.42947166600434089</v>
      </c>
      <c r="J1339" s="23">
        <f>IF(G1339="Mix",'Growth Factors'!$P$7,(IF(G1339="Oil",'Growth Factors'!$G$7,'Growth Factors'!$M$7)))</f>
        <v>8.6691922351452653E-3</v>
      </c>
      <c r="K1339" s="23">
        <f>IF(G1339="Mix",'Growth Factors'!$N$12,(IF(G1339="Oil",'Growth Factors'!$E$12,'Growth Factors'!$K$12)))</f>
        <v>0.17780496801595774</v>
      </c>
      <c r="L1339" s="23">
        <f>IF(G1339="Mix",'Growth Factors'!$O$12,(IF(G1339="Oil",'Growth Factors'!$F$12,'Growth Factors'!$L$12)))</f>
        <v>0.6045838882858261</v>
      </c>
      <c r="M1339" s="23">
        <f>IF(G1339="Mix",'Growth Factors'!$P$12,(IF(G1339="Oil",'Growth Factors'!$G$12,'Growth Factors'!$M$12)))</f>
        <v>-1.4829342437752569E-2</v>
      </c>
      <c r="N1339" s="24" t="str">
        <f>VLOOKUP(A1339,'Part 50 Counties'!$A$2:$B$34,2)</f>
        <v>No</v>
      </c>
      <c r="O1339" s="25">
        <f>(IF(N1339="No",0,(IF(D1339="CO2",0,(VLOOKUP(F1339,'Rule Reductions'!$C$2:$E$75,2,FALSE))))))</f>
        <v>0</v>
      </c>
      <c r="P1339" s="25">
        <f>(IF(N1339="No",0,(IF(D1339="CO2",0,(VLOOKUP(F1339,'Rule Reductions'!$C$2:$E$75,3,FALSE))))))</f>
        <v>0</v>
      </c>
      <c r="Q1339" s="22">
        <f t="shared" si="120"/>
        <v>0</v>
      </c>
      <c r="R1339" s="22">
        <f t="shared" si="121"/>
        <v>0</v>
      </c>
      <c r="S1339" s="22">
        <f t="shared" si="122"/>
        <v>0</v>
      </c>
      <c r="T1339" s="22">
        <f t="shared" si="123"/>
        <v>0</v>
      </c>
      <c r="U1339" s="22">
        <f t="shared" si="124"/>
        <v>0</v>
      </c>
      <c r="V1339" s="22">
        <f t="shared" si="125"/>
        <v>0</v>
      </c>
    </row>
    <row r="1340" spans="1:22" x14ac:dyDescent="0.25">
      <c r="A1340" s="1" t="s">
        <v>41</v>
      </c>
      <c r="B1340" s="1" t="s">
        <v>45</v>
      </c>
      <c r="C1340" s="1" t="s">
        <v>78</v>
      </c>
      <c r="D1340" s="1" t="s">
        <v>23</v>
      </c>
      <c r="E1340" s="2">
        <v>1069.2330694172001</v>
      </c>
      <c r="F1340" s="1" t="s">
        <v>17</v>
      </c>
      <c r="G1340" s="1" t="s">
        <v>123</v>
      </c>
      <c r="H1340" s="13">
        <f>IF(G1340="Mix",'Growth Factors'!$N$7,(IF(G1340="Oil",'Growth Factors'!$E$7,'Growth Factors'!$K$7)))</f>
        <v>0.15686781820291032</v>
      </c>
      <c r="I1340" s="23">
        <f>IF(G1340="Mix",'Growth Factors'!$O$7,(IF(G1340="Oil",'Growth Factors'!$F$7,'Growth Factors'!$L$7)))</f>
        <v>0.42947166600434089</v>
      </c>
      <c r="J1340" s="23">
        <f>IF(G1340="Mix",'Growth Factors'!$P$7,(IF(G1340="Oil",'Growth Factors'!$G$7,'Growth Factors'!$M$7)))</f>
        <v>8.6691922351452653E-3</v>
      </c>
      <c r="K1340" s="23">
        <f>IF(G1340="Mix",'Growth Factors'!$N$12,(IF(G1340="Oil",'Growth Factors'!$E$12,'Growth Factors'!$K$12)))</f>
        <v>0.17780496801595774</v>
      </c>
      <c r="L1340" s="23">
        <f>IF(G1340="Mix",'Growth Factors'!$O$12,(IF(G1340="Oil",'Growth Factors'!$F$12,'Growth Factors'!$L$12)))</f>
        <v>0.6045838882858261</v>
      </c>
      <c r="M1340" s="23">
        <f>IF(G1340="Mix",'Growth Factors'!$P$12,(IF(G1340="Oil",'Growth Factors'!$G$12,'Growth Factors'!$M$12)))</f>
        <v>-1.4829342437752569E-2</v>
      </c>
      <c r="N1340" s="24" t="str">
        <f>VLOOKUP(A1340,'Part 50 Counties'!$A$2:$B$34,2)</f>
        <v>Yes</v>
      </c>
      <c r="O1340" s="25">
        <f>(IF(N1340="No",0,(IF(D1340="CO2",0,(VLOOKUP(F1340,'Rule Reductions'!$C$2:$E$75,2,FALSE))))))</f>
        <v>0.75119553240227843</v>
      </c>
      <c r="P1340" s="25">
        <f>(IF(N1340="No",0,(IF(D1340="CO2",0,(VLOOKUP(F1340,'Rule Reductions'!$C$2:$E$75,3,FALSE))))))</f>
        <v>0.75119553240227843</v>
      </c>
      <c r="Q1340" s="22">
        <f t="shared" si="120"/>
        <v>307.76150469358021</v>
      </c>
      <c r="R1340" s="22">
        <f t="shared" si="121"/>
        <v>380.28229666699201</v>
      </c>
      <c r="S1340" s="22">
        <f t="shared" si="122"/>
        <v>268.33622947742697</v>
      </c>
      <c r="T1340" s="22">
        <f t="shared" si="123"/>
        <v>313.33141391663042</v>
      </c>
      <c r="U1340" s="22">
        <f t="shared" si="124"/>
        <v>426.86739495704916</v>
      </c>
      <c r="V1340" s="22">
        <f t="shared" si="125"/>
        <v>262.08491513084982</v>
      </c>
    </row>
    <row r="1341" spans="1:22" x14ac:dyDescent="0.25">
      <c r="A1341" s="1" t="s">
        <v>41</v>
      </c>
      <c r="B1341" s="1" t="s">
        <v>45</v>
      </c>
      <c r="C1341" s="1" t="s">
        <v>78</v>
      </c>
      <c r="D1341" s="1" t="s">
        <v>24</v>
      </c>
      <c r="E1341" s="2">
        <v>22.721404810165598</v>
      </c>
      <c r="F1341" s="1" t="s">
        <v>17</v>
      </c>
      <c r="G1341" s="1" t="s">
        <v>123</v>
      </c>
      <c r="H1341" s="13">
        <f>IF(G1341="Mix",'Growth Factors'!$N$7,(IF(G1341="Oil",'Growth Factors'!$E$7,'Growth Factors'!$K$7)))</f>
        <v>0.15686781820291032</v>
      </c>
      <c r="I1341" s="23">
        <f>IF(G1341="Mix",'Growth Factors'!$O$7,(IF(G1341="Oil",'Growth Factors'!$F$7,'Growth Factors'!$L$7)))</f>
        <v>0.42947166600434089</v>
      </c>
      <c r="J1341" s="23">
        <f>IF(G1341="Mix",'Growth Factors'!$P$7,(IF(G1341="Oil",'Growth Factors'!$G$7,'Growth Factors'!$M$7)))</f>
        <v>8.6691922351452653E-3</v>
      </c>
      <c r="K1341" s="23">
        <f>IF(G1341="Mix",'Growth Factors'!$N$12,(IF(G1341="Oil",'Growth Factors'!$E$12,'Growth Factors'!$K$12)))</f>
        <v>0.17780496801595774</v>
      </c>
      <c r="L1341" s="23">
        <f>IF(G1341="Mix",'Growth Factors'!$O$12,(IF(G1341="Oil",'Growth Factors'!$F$12,'Growth Factors'!$L$12)))</f>
        <v>0.6045838882858261</v>
      </c>
      <c r="M1341" s="23">
        <f>IF(G1341="Mix",'Growth Factors'!$P$12,(IF(G1341="Oil",'Growth Factors'!$G$12,'Growth Factors'!$M$12)))</f>
        <v>-1.4829342437752569E-2</v>
      </c>
      <c r="N1341" s="24" t="str">
        <f>VLOOKUP(A1341,'Part 50 Counties'!$A$2:$B$34,2)</f>
        <v>Yes</v>
      </c>
      <c r="O1341" s="25">
        <f>(IF(N1341="No",0,(IF(D1341="CO2",0,(VLOOKUP(F1341,'Rule Reductions'!$C$2:$E$75,2,FALSE))))))</f>
        <v>0</v>
      </c>
      <c r="P1341" s="25">
        <f>(IF(N1341="No",0,(IF(D1341="CO2",0,(VLOOKUP(F1341,'Rule Reductions'!$C$2:$E$75,3,FALSE))))))</f>
        <v>0</v>
      </c>
      <c r="Q1341" s="22">
        <f t="shared" si="120"/>
        <v>26.285662009241388</v>
      </c>
      <c r="R1341" s="22">
        <f t="shared" si="121"/>
        <v>32.479604387946466</v>
      </c>
      <c r="S1341" s="22">
        <f t="shared" si="122"/>
        <v>22.918381036317477</v>
      </c>
      <c r="T1341" s="22">
        <f t="shared" si="123"/>
        <v>26.761383465714719</v>
      </c>
      <c r="U1341" s="22">
        <f t="shared" si="124"/>
        <v>36.458400077611785</v>
      </c>
      <c r="V1341" s="22">
        <f t="shared" si="125"/>
        <v>22.384461317568853</v>
      </c>
    </row>
    <row r="1342" spans="1:22" x14ac:dyDescent="0.25">
      <c r="A1342" s="1" t="s">
        <v>48</v>
      </c>
      <c r="B1342" s="1" t="s">
        <v>45</v>
      </c>
      <c r="C1342" s="1" t="s">
        <v>78</v>
      </c>
      <c r="D1342" s="1" t="s">
        <v>23</v>
      </c>
      <c r="E1342" s="7">
        <v>8.8895999999999992E-3</v>
      </c>
      <c r="F1342" s="1" t="s">
        <v>17</v>
      </c>
      <c r="G1342" s="1" t="s">
        <v>123</v>
      </c>
      <c r="H1342" s="13">
        <f>IF(G1342="Mix",'Growth Factors'!$N$7,(IF(G1342="Oil",'Growth Factors'!$E$7,'Growth Factors'!$K$7)))</f>
        <v>0.15686781820291032</v>
      </c>
      <c r="I1342" s="23">
        <f>IF(G1342="Mix",'Growth Factors'!$O$7,(IF(G1342="Oil",'Growth Factors'!$F$7,'Growth Factors'!$L$7)))</f>
        <v>0.42947166600434089</v>
      </c>
      <c r="J1342" s="23">
        <f>IF(G1342="Mix",'Growth Factors'!$P$7,(IF(G1342="Oil",'Growth Factors'!$G$7,'Growth Factors'!$M$7)))</f>
        <v>8.6691922351452653E-3</v>
      </c>
      <c r="K1342" s="23">
        <f>IF(G1342="Mix",'Growth Factors'!$N$12,(IF(G1342="Oil",'Growth Factors'!$E$12,'Growth Factors'!$K$12)))</f>
        <v>0.17780496801595774</v>
      </c>
      <c r="L1342" s="23">
        <f>IF(G1342="Mix",'Growth Factors'!$O$12,(IF(G1342="Oil",'Growth Factors'!$F$12,'Growth Factors'!$L$12)))</f>
        <v>0.6045838882858261</v>
      </c>
      <c r="M1342" s="23">
        <f>IF(G1342="Mix",'Growth Factors'!$P$12,(IF(G1342="Oil",'Growth Factors'!$G$12,'Growth Factors'!$M$12)))</f>
        <v>-1.4829342437752569E-2</v>
      </c>
      <c r="N1342" s="24" t="str">
        <f>VLOOKUP(A1342,'Part 50 Counties'!$A$2:$B$34,2)</f>
        <v>No</v>
      </c>
      <c r="O1342" s="25">
        <f>(IF(N1342="No",0,(IF(D1342="CO2",0,(VLOOKUP(F1342,'Rule Reductions'!$C$2:$E$75,2,FALSE))))))</f>
        <v>0</v>
      </c>
      <c r="P1342" s="25">
        <f>(IF(N1342="No",0,(IF(D1342="CO2",0,(VLOOKUP(F1342,'Rule Reductions'!$C$2:$E$75,3,FALSE))))))</f>
        <v>0</v>
      </c>
      <c r="Q1342" s="22">
        <f t="shared" si="120"/>
        <v>1.0284092156696591E-2</v>
      </c>
      <c r="R1342" s="22">
        <f t="shared" si="121"/>
        <v>1.2707431322112188E-2</v>
      </c>
      <c r="S1342" s="22">
        <f t="shared" si="122"/>
        <v>8.9666656512935455E-3</v>
      </c>
      <c r="T1342" s="22">
        <f t="shared" si="123"/>
        <v>1.0470215043674657E-2</v>
      </c>
      <c r="U1342" s="22">
        <f t="shared" si="124"/>
        <v>1.4264108933305679E-2</v>
      </c>
      <c r="V1342" s="22">
        <f t="shared" si="125"/>
        <v>8.7577730774653535E-3</v>
      </c>
    </row>
    <row r="1343" spans="1:22" x14ac:dyDescent="0.25">
      <c r="A1343" s="1" t="s">
        <v>48</v>
      </c>
      <c r="B1343" s="1" t="s">
        <v>45</v>
      </c>
      <c r="C1343" s="1" t="s">
        <v>78</v>
      </c>
      <c r="D1343" s="1" t="s">
        <v>24</v>
      </c>
      <c r="E1343" s="8">
        <v>3.0359680135679998E-4</v>
      </c>
      <c r="F1343" s="1" t="s">
        <v>17</v>
      </c>
      <c r="G1343" s="1" t="s">
        <v>123</v>
      </c>
      <c r="H1343" s="13">
        <f>IF(G1343="Mix",'Growth Factors'!$N$7,(IF(G1343="Oil",'Growth Factors'!$E$7,'Growth Factors'!$K$7)))</f>
        <v>0.15686781820291032</v>
      </c>
      <c r="I1343" s="23">
        <f>IF(G1343="Mix",'Growth Factors'!$O$7,(IF(G1343="Oil",'Growth Factors'!$F$7,'Growth Factors'!$L$7)))</f>
        <v>0.42947166600434089</v>
      </c>
      <c r="J1343" s="23">
        <f>IF(G1343="Mix",'Growth Factors'!$P$7,(IF(G1343="Oil",'Growth Factors'!$G$7,'Growth Factors'!$M$7)))</f>
        <v>8.6691922351452653E-3</v>
      </c>
      <c r="K1343" s="23">
        <f>IF(G1343="Mix",'Growth Factors'!$N$12,(IF(G1343="Oil",'Growth Factors'!$E$12,'Growth Factors'!$K$12)))</f>
        <v>0.17780496801595774</v>
      </c>
      <c r="L1343" s="23">
        <f>IF(G1343="Mix",'Growth Factors'!$O$12,(IF(G1343="Oil",'Growth Factors'!$F$12,'Growth Factors'!$L$12)))</f>
        <v>0.6045838882858261</v>
      </c>
      <c r="M1343" s="23">
        <f>IF(G1343="Mix",'Growth Factors'!$P$12,(IF(G1343="Oil",'Growth Factors'!$G$12,'Growth Factors'!$M$12)))</f>
        <v>-1.4829342437752569E-2</v>
      </c>
      <c r="N1343" s="24" t="str">
        <f>VLOOKUP(A1343,'Part 50 Counties'!$A$2:$B$34,2)</f>
        <v>No</v>
      </c>
      <c r="O1343" s="25">
        <f>(IF(N1343="No",0,(IF(D1343="CO2",0,(VLOOKUP(F1343,'Rule Reductions'!$C$2:$E$75,2,FALSE))))))</f>
        <v>0</v>
      </c>
      <c r="P1343" s="25">
        <f>(IF(N1343="No",0,(IF(D1343="CO2",0,(VLOOKUP(F1343,'Rule Reductions'!$C$2:$E$75,3,FALSE))))))</f>
        <v>0</v>
      </c>
      <c r="Q1343" s="22">
        <f t="shared" si="120"/>
        <v>3.512213691990236E-4</v>
      </c>
      <c r="R1343" s="22">
        <f t="shared" si="121"/>
        <v>4.3398302542909382E-4</v>
      </c>
      <c r="S1343" s="22">
        <f t="shared" si="122"/>
        <v>3.0622874038973728E-4</v>
      </c>
      <c r="T1343" s="22">
        <f t="shared" si="123"/>
        <v>3.5757782091179284E-4</v>
      </c>
      <c r="U1343" s="22">
        <f t="shared" si="124"/>
        <v>4.8714653599223366E-4</v>
      </c>
      <c r="V1343" s="22">
        <f t="shared" si="125"/>
        <v>2.9909466042647362E-4</v>
      </c>
    </row>
    <row r="1344" spans="1:22" x14ac:dyDescent="0.25">
      <c r="A1344" s="1" t="s">
        <v>42</v>
      </c>
      <c r="B1344" s="1" t="s">
        <v>45</v>
      </c>
      <c r="C1344" s="1" t="s">
        <v>78</v>
      </c>
      <c r="D1344" s="1" t="s">
        <v>23</v>
      </c>
      <c r="E1344" s="4">
        <v>0.46539413861635198</v>
      </c>
      <c r="F1344" s="1" t="s">
        <v>17</v>
      </c>
      <c r="G1344" s="1" t="s">
        <v>123</v>
      </c>
      <c r="H1344" s="13">
        <f>IF(G1344="Mix",'Growth Factors'!$N$7,(IF(G1344="Oil",'Growth Factors'!$E$7,'Growth Factors'!$K$7)))</f>
        <v>0.15686781820291032</v>
      </c>
      <c r="I1344" s="23">
        <f>IF(G1344="Mix",'Growth Factors'!$O$7,(IF(G1344="Oil",'Growth Factors'!$F$7,'Growth Factors'!$L$7)))</f>
        <v>0.42947166600434089</v>
      </c>
      <c r="J1344" s="23">
        <f>IF(G1344="Mix",'Growth Factors'!$P$7,(IF(G1344="Oil",'Growth Factors'!$G$7,'Growth Factors'!$M$7)))</f>
        <v>8.6691922351452653E-3</v>
      </c>
      <c r="K1344" s="23">
        <f>IF(G1344="Mix",'Growth Factors'!$N$12,(IF(G1344="Oil",'Growth Factors'!$E$12,'Growth Factors'!$K$12)))</f>
        <v>0.17780496801595774</v>
      </c>
      <c r="L1344" s="23">
        <f>IF(G1344="Mix",'Growth Factors'!$O$12,(IF(G1344="Oil",'Growth Factors'!$F$12,'Growth Factors'!$L$12)))</f>
        <v>0.6045838882858261</v>
      </c>
      <c r="M1344" s="23">
        <f>IF(G1344="Mix",'Growth Factors'!$P$12,(IF(G1344="Oil",'Growth Factors'!$G$12,'Growth Factors'!$M$12)))</f>
        <v>-1.4829342437752569E-2</v>
      </c>
      <c r="N1344" s="24" t="str">
        <f>VLOOKUP(A1344,'Part 50 Counties'!$A$2:$B$34,2)</f>
        <v>Yes</v>
      </c>
      <c r="O1344" s="25">
        <f>(IF(N1344="No",0,(IF(D1344="CO2",0,(VLOOKUP(F1344,'Rule Reductions'!$C$2:$E$75,2,FALSE))))))</f>
        <v>0.75119553240227843</v>
      </c>
      <c r="P1344" s="25">
        <f>(IF(N1344="No",0,(IF(D1344="CO2",0,(VLOOKUP(F1344,'Rule Reductions'!$C$2:$E$75,3,FALSE))))))</f>
        <v>0.75119553240227843</v>
      </c>
      <c r="Q1344" s="22">
        <f t="shared" si="120"/>
        <v>0.13395620138667316</v>
      </c>
      <c r="R1344" s="22">
        <f t="shared" si="121"/>
        <v>0.16552158453614674</v>
      </c>
      <c r="S1344" s="22">
        <f t="shared" si="122"/>
        <v>0.11679596521016278</v>
      </c>
      <c r="T1344" s="22">
        <f t="shared" si="123"/>
        <v>0.13638055878748348</v>
      </c>
      <c r="U1344" s="22">
        <f t="shared" si="124"/>
        <v>0.18579820364864433</v>
      </c>
      <c r="V1344" s="22">
        <f t="shared" si="125"/>
        <v>0.11407501957280881</v>
      </c>
    </row>
    <row r="1345" spans="1:22" x14ac:dyDescent="0.25">
      <c r="A1345" s="1" t="s">
        <v>42</v>
      </c>
      <c r="B1345" s="1" t="s">
        <v>45</v>
      </c>
      <c r="C1345" s="1" t="s">
        <v>78</v>
      </c>
      <c r="D1345" s="1" t="s">
        <v>24</v>
      </c>
      <c r="E1345" s="7">
        <v>1.5894097805764899E-2</v>
      </c>
      <c r="F1345" s="1" t="s">
        <v>17</v>
      </c>
      <c r="G1345" s="1" t="s">
        <v>123</v>
      </c>
      <c r="H1345" s="13">
        <f>IF(G1345="Mix",'Growth Factors'!$N$7,(IF(G1345="Oil",'Growth Factors'!$E$7,'Growth Factors'!$K$7)))</f>
        <v>0.15686781820291032</v>
      </c>
      <c r="I1345" s="23">
        <f>IF(G1345="Mix",'Growth Factors'!$O$7,(IF(G1345="Oil",'Growth Factors'!$F$7,'Growth Factors'!$L$7)))</f>
        <v>0.42947166600434089</v>
      </c>
      <c r="J1345" s="23">
        <f>IF(G1345="Mix",'Growth Factors'!$P$7,(IF(G1345="Oil",'Growth Factors'!$G$7,'Growth Factors'!$M$7)))</f>
        <v>8.6691922351452653E-3</v>
      </c>
      <c r="K1345" s="23">
        <f>IF(G1345="Mix",'Growth Factors'!$N$12,(IF(G1345="Oil",'Growth Factors'!$E$12,'Growth Factors'!$K$12)))</f>
        <v>0.17780496801595774</v>
      </c>
      <c r="L1345" s="23">
        <f>IF(G1345="Mix",'Growth Factors'!$O$12,(IF(G1345="Oil",'Growth Factors'!$F$12,'Growth Factors'!$L$12)))</f>
        <v>0.6045838882858261</v>
      </c>
      <c r="M1345" s="23">
        <f>IF(G1345="Mix",'Growth Factors'!$P$12,(IF(G1345="Oil",'Growth Factors'!$G$12,'Growth Factors'!$M$12)))</f>
        <v>-1.4829342437752569E-2</v>
      </c>
      <c r="N1345" s="24" t="str">
        <f>VLOOKUP(A1345,'Part 50 Counties'!$A$2:$B$34,2)</f>
        <v>Yes</v>
      </c>
      <c r="O1345" s="25">
        <f>(IF(N1345="No",0,(IF(D1345="CO2",0,(VLOOKUP(F1345,'Rule Reductions'!$C$2:$E$75,2,FALSE))))))</f>
        <v>0</v>
      </c>
      <c r="P1345" s="25">
        <f>(IF(N1345="No",0,(IF(D1345="CO2",0,(VLOOKUP(F1345,'Rule Reductions'!$C$2:$E$75,3,FALSE))))))</f>
        <v>0</v>
      </c>
      <c r="Q1345" s="22">
        <f t="shared" si="120"/>
        <v>1.8387370250858903E-2</v>
      </c>
      <c r="R1345" s="22">
        <f t="shared" si="121"/>
        <v>2.2720162470042691E-2</v>
      </c>
      <c r="S1345" s="22">
        <f t="shared" si="122"/>
        <v>1.6031886795047273E-2</v>
      </c>
      <c r="T1345" s="22">
        <f t="shared" si="123"/>
        <v>1.8720147357761431E-2</v>
      </c>
      <c r="U1345" s="22">
        <f t="shared" si="124"/>
        <v>2.5503413257969457E-2</v>
      </c>
      <c r="V1345" s="22">
        <f t="shared" si="125"/>
        <v>1.5658398786664078E-2</v>
      </c>
    </row>
    <row r="1346" spans="1:22" x14ac:dyDescent="0.25">
      <c r="A1346" s="1" t="s">
        <v>43</v>
      </c>
      <c r="B1346" s="1" t="s">
        <v>45</v>
      </c>
      <c r="C1346" s="1" t="s">
        <v>78</v>
      </c>
      <c r="D1346" s="1" t="s">
        <v>23</v>
      </c>
      <c r="E1346" s="6">
        <v>8.4263340000000007</v>
      </c>
      <c r="F1346" s="1" t="s">
        <v>17</v>
      </c>
      <c r="G1346" s="1" t="s">
        <v>123</v>
      </c>
      <c r="H1346" s="13">
        <f>IF(G1346="Mix",'Growth Factors'!$N$7,(IF(G1346="Oil",'Growth Factors'!$E$7,'Growth Factors'!$K$7)))</f>
        <v>0.15686781820291032</v>
      </c>
      <c r="I1346" s="23">
        <f>IF(G1346="Mix",'Growth Factors'!$O$7,(IF(G1346="Oil",'Growth Factors'!$F$7,'Growth Factors'!$L$7)))</f>
        <v>0.42947166600434089</v>
      </c>
      <c r="J1346" s="23">
        <f>IF(G1346="Mix",'Growth Factors'!$P$7,(IF(G1346="Oil",'Growth Factors'!$G$7,'Growth Factors'!$M$7)))</f>
        <v>8.6691922351452653E-3</v>
      </c>
      <c r="K1346" s="23">
        <f>IF(G1346="Mix",'Growth Factors'!$N$12,(IF(G1346="Oil",'Growth Factors'!$E$12,'Growth Factors'!$K$12)))</f>
        <v>0.17780496801595774</v>
      </c>
      <c r="L1346" s="23">
        <f>IF(G1346="Mix",'Growth Factors'!$O$12,(IF(G1346="Oil",'Growth Factors'!$F$12,'Growth Factors'!$L$12)))</f>
        <v>0.6045838882858261</v>
      </c>
      <c r="M1346" s="23">
        <f>IF(G1346="Mix",'Growth Factors'!$P$12,(IF(G1346="Oil",'Growth Factors'!$G$12,'Growth Factors'!$M$12)))</f>
        <v>-1.4829342437752569E-2</v>
      </c>
      <c r="N1346" s="24" t="str">
        <f>VLOOKUP(A1346,'Part 50 Counties'!$A$2:$B$34,2)</f>
        <v>No</v>
      </c>
      <c r="O1346" s="25">
        <f>(IF(N1346="No",0,(IF(D1346="CO2",0,(VLOOKUP(F1346,'Rule Reductions'!$C$2:$E$75,2,FALSE))))))</f>
        <v>0</v>
      </c>
      <c r="P1346" s="25">
        <f>(IF(N1346="No",0,(IF(D1346="CO2",0,(VLOOKUP(F1346,'Rule Reductions'!$C$2:$E$75,3,FALSE))))))</f>
        <v>0</v>
      </c>
      <c r="Q1346" s="22">
        <f t="shared" si="120"/>
        <v>9.7481546300290027</v>
      </c>
      <c r="R1346" s="22">
        <f t="shared" si="121"/>
        <v>12.045205701289023</v>
      </c>
      <c r="S1346" s="22">
        <f t="shared" si="122"/>
        <v>8.4993835092835397</v>
      </c>
      <c r="T1346" s="22">
        <f t="shared" si="123"/>
        <v>9.9245780473617771</v>
      </c>
      <c r="U1346" s="22">
        <f t="shared" si="124"/>
        <v>13.52075977371506</v>
      </c>
      <c r="V1346" s="22">
        <f t="shared" si="125"/>
        <v>8.3013770076191236</v>
      </c>
    </row>
    <row r="1347" spans="1:22" x14ac:dyDescent="0.25">
      <c r="A1347" s="1" t="s">
        <v>43</v>
      </c>
      <c r="B1347" s="1" t="s">
        <v>45</v>
      </c>
      <c r="C1347" s="1" t="s">
        <v>78</v>
      </c>
      <c r="D1347" s="1" t="s">
        <v>24</v>
      </c>
      <c r="E1347" s="4">
        <v>0.17906119007712601</v>
      </c>
      <c r="F1347" s="1" t="s">
        <v>17</v>
      </c>
      <c r="G1347" s="1" t="s">
        <v>123</v>
      </c>
      <c r="H1347" s="13">
        <f>IF(G1347="Mix",'Growth Factors'!$N$7,(IF(G1347="Oil",'Growth Factors'!$E$7,'Growth Factors'!$K$7)))</f>
        <v>0.15686781820291032</v>
      </c>
      <c r="I1347" s="23">
        <f>IF(G1347="Mix",'Growth Factors'!$O$7,(IF(G1347="Oil",'Growth Factors'!$F$7,'Growth Factors'!$L$7)))</f>
        <v>0.42947166600434089</v>
      </c>
      <c r="J1347" s="23">
        <f>IF(G1347="Mix",'Growth Factors'!$P$7,(IF(G1347="Oil",'Growth Factors'!$G$7,'Growth Factors'!$M$7)))</f>
        <v>8.6691922351452653E-3</v>
      </c>
      <c r="K1347" s="23">
        <f>IF(G1347="Mix",'Growth Factors'!$N$12,(IF(G1347="Oil",'Growth Factors'!$E$12,'Growth Factors'!$K$12)))</f>
        <v>0.17780496801595774</v>
      </c>
      <c r="L1347" s="23">
        <f>IF(G1347="Mix",'Growth Factors'!$O$12,(IF(G1347="Oil",'Growth Factors'!$F$12,'Growth Factors'!$L$12)))</f>
        <v>0.6045838882858261</v>
      </c>
      <c r="M1347" s="23">
        <f>IF(G1347="Mix",'Growth Factors'!$P$12,(IF(G1347="Oil",'Growth Factors'!$G$12,'Growth Factors'!$M$12)))</f>
        <v>-1.4829342437752569E-2</v>
      </c>
      <c r="N1347" s="24" t="str">
        <f>VLOOKUP(A1347,'Part 50 Counties'!$A$2:$B$34,2)</f>
        <v>No</v>
      </c>
      <c r="O1347" s="25">
        <f>(IF(N1347="No",0,(IF(D1347="CO2",0,(VLOOKUP(F1347,'Rule Reductions'!$C$2:$E$75,2,FALSE))))))</f>
        <v>0</v>
      </c>
      <c r="P1347" s="25">
        <f>(IF(N1347="No",0,(IF(D1347="CO2",0,(VLOOKUP(F1347,'Rule Reductions'!$C$2:$E$75,3,FALSE))))))</f>
        <v>0</v>
      </c>
      <c r="Q1347" s="22">
        <f t="shared" ref="Q1347:Q1410" si="126">+$E1347*(1+H1347)*(1-$O1347)</f>
        <v>0.2071501282893414</v>
      </c>
      <c r="R1347" s="22">
        <f t="shared" ref="R1347:R1410" si="127">+$E1347*(1+I1347)*(1-$O1347)</f>
        <v>0.25596289769626929</v>
      </c>
      <c r="S1347" s="22">
        <f t="shared" ref="S1347:S1410" si="128">+$E1347*(1+J1347)*(1-$O1347)</f>
        <v>0.18061350595575848</v>
      </c>
      <c r="T1347" s="22">
        <f t="shared" ref="T1347:T1410" si="129">+$E1347*(1+K1347)*(1-$P1347)</f>
        <v>0.21089915925168873</v>
      </c>
      <c r="U1347" s="22">
        <f t="shared" ref="U1347:U1410" si="130">+$E1347*(1+L1347)*(1-$P1347)</f>
        <v>0.28731870061504222</v>
      </c>
      <c r="V1347" s="22">
        <f t="shared" ref="V1347:V1410" si="131">+$E1347*(1+M1347)*(1-$P1347)</f>
        <v>0.17640583037216082</v>
      </c>
    </row>
    <row r="1348" spans="1:22" x14ac:dyDescent="0.25">
      <c r="A1348" s="1" t="s">
        <v>22</v>
      </c>
      <c r="B1348" s="1" t="s">
        <v>45</v>
      </c>
      <c r="C1348" s="1" t="s">
        <v>78</v>
      </c>
      <c r="D1348" s="1" t="s">
        <v>23</v>
      </c>
      <c r="E1348" s="4">
        <v>0.138163473962264</v>
      </c>
      <c r="F1348" s="1" t="s">
        <v>17</v>
      </c>
      <c r="G1348" s="1" t="s">
        <v>123</v>
      </c>
      <c r="H1348" s="13">
        <f>IF(G1348="Mix",'Growth Factors'!$N$7,(IF(G1348="Oil",'Growth Factors'!$E$7,'Growth Factors'!$K$7)))</f>
        <v>0.15686781820291032</v>
      </c>
      <c r="I1348" s="23">
        <f>IF(G1348="Mix",'Growth Factors'!$O$7,(IF(G1348="Oil",'Growth Factors'!$F$7,'Growth Factors'!$L$7)))</f>
        <v>0.42947166600434089</v>
      </c>
      <c r="J1348" s="23">
        <f>IF(G1348="Mix",'Growth Factors'!$P$7,(IF(G1348="Oil",'Growth Factors'!$G$7,'Growth Factors'!$M$7)))</f>
        <v>8.6691922351452653E-3</v>
      </c>
      <c r="K1348" s="23">
        <f>IF(G1348="Mix",'Growth Factors'!$N$12,(IF(G1348="Oil",'Growth Factors'!$E$12,'Growth Factors'!$K$12)))</f>
        <v>0.17780496801595774</v>
      </c>
      <c r="L1348" s="23">
        <f>IF(G1348="Mix",'Growth Factors'!$O$12,(IF(G1348="Oil",'Growth Factors'!$F$12,'Growth Factors'!$L$12)))</f>
        <v>0.6045838882858261</v>
      </c>
      <c r="M1348" s="23">
        <f>IF(G1348="Mix",'Growth Factors'!$P$12,(IF(G1348="Oil",'Growth Factors'!$G$12,'Growth Factors'!$M$12)))</f>
        <v>-1.4829342437752569E-2</v>
      </c>
      <c r="N1348" s="24" t="str">
        <f>VLOOKUP(A1348,'Part 50 Counties'!$A$2:$B$34,2)</f>
        <v>Yes</v>
      </c>
      <c r="O1348" s="25">
        <f>(IF(N1348="No",0,(IF(D1348="CO2",0,(VLOOKUP(F1348,'Rule Reductions'!$C$2:$E$75,2,FALSE))))))</f>
        <v>0.75119553240227843</v>
      </c>
      <c r="P1348" s="25">
        <f>(IF(N1348="No",0,(IF(D1348="CO2",0,(VLOOKUP(F1348,'Rule Reductions'!$C$2:$E$75,3,FALSE))))))</f>
        <v>0.75119553240227843</v>
      </c>
      <c r="Q1348" s="22">
        <f t="shared" si="126"/>
        <v>3.9768129004367145E-2</v>
      </c>
      <c r="R1348" s="22">
        <f t="shared" si="127"/>
        <v>4.9139074254875174E-2</v>
      </c>
      <c r="S1348" s="22">
        <f t="shared" si="128"/>
        <v>3.4673699041822943E-2</v>
      </c>
      <c r="T1348" s="22">
        <f t="shared" si="129"/>
        <v>4.0487857967043656E-2</v>
      </c>
      <c r="U1348" s="22">
        <f t="shared" si="130"/>
        <v>5.5158677649798274E-2</v>
      </c>
      <c r="V1348" s="22">
        <f t="shared" si="131"/>
        <v>3.386592070830767E-2</v>
      </c>
    </row>
    <row r="1349" spans="1:22" x14ac:dyDescent="0.25">
      <c r="A1349" s="1" t="s">
        <v>22</v>
      </c>
      <c r="B1349" s="1" t="s">
        <v>45</v>
      </c>
      <c r="C1349" s="1" t="s">
        <v>78</v>
      </c>
      <c r="D1349" s="1" t="s">
        <v>24</v>
      </c>
      <c r="E1349" s="9">
        <v>4.7185462517196396E-3</v>
      </c>
      <c r="F1349" s="1" t="s">
        <v>17</v>
      </c>
      <c r="G1349" s="1" t="s">
        <v>123</v>
      </c>
      <c r="H1349" s="13">
        <f>IF(G1349="Mix",'Growth Factors'!$N$7,(IF(G1349="Oil",'Growth Factors'!$E$7,'Growth Factors'!$K$7)))</f>
        <v>0.15686781820291032</v>
      </c>
      <c r="I1349" s="23">
        <f>IF(G1349="Mix",'Growth Factors'!$O$7,(IF(G1349="Oil",'Growth Factors'!$F$7,'Growth Factors'!$L$7)))</f>
        <v>0.42947166600434089</v>
      </c>
      <c r="J1349" s="23">
        <f>IF(G1349="Mix",'Growth Factors'!$P$7,(IF(G1349="Oil",'Growth Factors'!$G$7,'Growth Factors'!$M$7)))</f>
        <v>8.6691922351452653E-3</v>
      </c>
      <c r="K1349" s="23">
        <f>IF(G1349="Mix",'Growth Factors'!$N$12,(IF(G1349="Oil",'Growth Factors'!$E$12,'Growth Factors'!$K$12)))</f>
        <v>0.17780496801595774</v>
      </c>
      <c r="L1349" s="23">
        <f>IF(G1349="Mix",'Growth Factors'!$O$12,(IF(G1349="Oil",'Growth Factors'!$F$12,'Growth Factors'!$L$12)))</f>
        <v>0.6045838882858261</v>
      </c>
      <c r="M1349" s="23">
        <f>IF(G1349="Mix",'Growth Factors'!$P$12,(IF(G1349="Oil",'Growth Factors'!$G$12,'Growth Factors'!$M$12)))</f>
        <v>-1.4829342437752569E-2</v>
      </c>
      <c r="N1349" s="24" t="str">
        <f>VLOOKUP(A1349,'Part 50 Counties'!$A$2:$B$34,2)</f>
        <v>Yes</v>
      </c>
      <c r="O1349" s="25">
        <f>(IF(N1349="No",0,(IF(D1349="CO2",0,(VLOOKUP(F1349,'Rule Reductions'!$C$2:$E$75,2,FALSE))))))</f>
        <v>0</v>
      </c>
      <c r="P1349" s="25">
        <f>(IF(N1349="No",0,(IF(D1349="CO2",0,(VLOOKUP(F1349,'Rule Reductions'!$C$2:$E$75,3,FALSE))))))</f>
        <v>0</v>
      </c>
      <c r="Q1349" s="22">
        <f t="shared" si="126"/>
        <v>5.4587343073164204E-3</v>
      </c>
      <c r="R1349" s="22">
        <f t="shared" si="127"/>
        <v>6.7450281715642118E-3</v>
      </c>
      <c r="S1349" s="22">
        <f t="shared" si="128"/>
        <v>4.7594522362462205E-3</v>
      </c>
      <c r="T1349" s="22">
        <f t="shared" si="129"/>
        <v>5.5575272170884675E-3</v>
      </c>
      <c r="U1349" s="22">
        <f t="shared" si="130"/>
        <v>7.5713032916408093E-3</v>
      </c>
      <c r="V1349" s="22">
        <f t="shared" si="131"/>
        <v>4.6485733135445155E-3</v>
      </c>
    </row>
    <row r="1350" spans="1:22" x14ac:dyDescent="0.25">
      <c r="A1350" s="1" t="s">
        <v>44</v>
      </c>
      <c r="B1350" s="1" t="s">
        <v>45</v>
      </c>
      <c r="C1350" s="1" t="s">
        <v>78</v>
      </c>
      <c r="D1350" s="1" t="s">
        <v>23</v>
      </c>
      <c r="E1350" s="4">
        <v>0.10593332830188699</v>
      </c>
      <c r="F1350" s="1" t="s">
        <v>17</v>
      </c>
      <c r="G1350" s="1" t="s">
        <v>123</v>
      </c>
      <c r="H1350" s="13">
        <f>IF(G1350="Mix",'Growth Factors'!$N$7,(IF(G1350="Oil",'Growth Factors'!$E$7,'Growth Factors'!$K$7)))</f>
        <v>0.15686781820291032</v>
      </c>
      <c r="I1350" s="23">
        <f>IF(G1350="Mix",'Growth Factors'!$O$7,(IF(G1350="Oil",'Growth Factors'!$F$7,'Growth Factors'!$L$7)))</f>
        <v>0.42947166600434089</v>
      </c>
      <c r="J1350" s="23">
        <f>IF(G1350="Mix",'Growth Factors'!$P$7,(IF(G1350="Oil",'Growth Factors'!$G$7,'Growth Factors'!$M$7)))</f>
        <v>8.6691922351452653E-3</v>
      </c>
      <c r="K1350" s="23">
        <f>IF(G1350="Mix",'Growth Factors'!$N$12,(IF(G1350="Oil",'Growth Factors'!$E$12,'Growth Factors'!$K$12)))</f>
        <v>0.17780496801595774</v>
      </c>
      <c r="L1350" s="23">
        <f>IF(G1350="Mix",'Growth Factors'!$O$12,(IF(G1350="Oil",'Growth Factors'!$F$12,'Growth Factors'!$L$12)))</f>
        <v>0.6045838882858261</v>
      </c>
      <c r="M1350" s="23">
        <f>IF(G1350="Mix",'Growth Factors'!$P$12,(IF(G1350="Oil",'Growth Factors'!$G$12,'Growth Factors'!$M$12)))</f>
        <v>-1.4829342437752569E-2</v>
      </c>
      <c r="N1350" s="24" t="str">
        <f>VLOOKUP(A1350,'Part 50 Counties'!$A$2:$B$34,2)</f>
        <v>Yes</v>
      </c>
      <c r="O1350" s="25">
        <f>(IF(N1350="No",0,(IF(D1350="CO2",0,(VLOOKUP(F1350,'Rule Reductions'!$C$2:$E$75,2,FALSE))))))</f>
        <v>0.75119553240227843</v>
      </c>
      <c r="P1350" s="25">
        <f>(IF(N1350="No",0,(IF(D1350="CO2",0,(VLOOKUP(F1350,'Rule Reductions'!$C$2:$E$75,3,FALSE))))))</f>
        <v>0.75119553240227843</v>
      </c>
      <c r="Q1350" s="22">
        <f t="shared" si="126"/>
        <v>3.0491201074764773E-2</v>
      </c>
      <c r="R1350" s="22">
        <f t="shared" si="127"/>
        <v>3.76761349161953E-2</v>
      </c>
      <c r="S1350" s="22">
        <f t="shared" si="128"/>
        <v>2.6585176520977409E-2</v>
      </c>
      <c r="T1350" s="22">
        <f t="shared" si="129"/>
        <v>3.1043034944492252E-2</v>
      </c>
      <c r="U1350" s="22">
        <f t="shared" si="130"/>
        <v>4.2291512659633539E-2</v>
      </c>
      <c r="V1350" s="22">
        <f t="shared" si="131"/>
        <v>2.5965833036441142E-2</v>
      </c>
    </row>
    <row r="1351" spans="1:22" x14ac:dyDescent="0.25">
      <c r="A1351" s="1" t="s">
        <v>44</v>
      </c>
      <c r="B1351" s="1" t="s">
        <v>45</v>
      </c>
      <c r="C1351" s="1" t="s">
        <v>78</v>
      </c>
      <c r="D1351" s="1" t="s">
        <v>24</v>
      </c>
      <c r="E1351" s="9">
        <v>3.6178252822998301E-3</v>
      </c>
      <c r="F1351" s="1" t="s">
        <v>17</v>
      </c>
      <c r="G1351" s="1" t="s">
        <v>123</v>
      </c>
      <c r="H1351" s="13">
        <f>IF(G1351="Mix",'Growth Factors'!$N$7,(IF(G1351="Oil",'Growth Factors'!$E$7,'Growth Factors'!$K$7)))</f>
        <v>0.15686781820291032</v>
      </c>
      <c r="I1351" s="23">
        <f>IF(G1351="Mix",'Growth Factors'!$O$7,(IF(G1351="Oil",'Growth Factors'!$F$7,'Growth Factors'!$L$7)))</f>
        <v>0.42947166600434089</v>
      </c>
      <c r="J1351" s="23">
        <f>IF(G1351="Mix",'Growth Factors'!$P$7,(IF(G1351="Oil",'Growth Factors'!$G$7,'Growth Factors'!$M$7)))</f>
        <v>8.6691922351452653E-3</v>
      </c>
      <c r="K1351" s="23">
        <f>IF(G1351="Mix",'Growth Factors'!$N$12,(IF(G1351="Oil",'Growth Factors'!$E$12,'Growth Factors'!$K$12)))</f>
        <v>0.17780496801595774</v>
      </c>
      <c r="L1351" s="23">
        <f>IF(G1351="Mix",'Growth Factors'!$O$12,(IF(G1351="Oil",'Growth Factors'!$F$12,'Growth Factors'!$L$12)))</f>
        <v>0.6045838882858261</v>
      </c>
      <c r="M1351" s="23">
        <f>IF(G1351="Mix",'Growth Factors'!$P$12,(IF(G1351="Oil",'Growth Factors'!$G$12,'Growth Factors'!$M$12)))</f>
        <v>-1.4829342437752569E-2</v>
      </c>
      <c r="N1351" s="24" t="str">
        <f>VLOOKUP(A1351,'Part 50 Counties'!$A$2:$B$34,2)</f>
        <v>Yes</v>
      </c>
      <c r="O1351" s="25">
        <f>(IF(N1351="No",0,(IF(D1351="CO2",0,(VLOOKUP(F1351,'Rule Reductions'!$C$2:$E$75,2,FALSE))))))</f>
        <v>0</v>
      </c>
      <c r="P1351" s="25">
        <f>(IF(N1351="No",0,(IF(D1351="CO2",0,(VLOOKUP(F1351,'Rule Reductions'!$C$2:$E$75,3,FALSE))))))</f>
        <v>0</v>
      </c>
      <c r="Q1351" s="22">
        <f t="shared" si="126"/>
        <v>4.185345640973533E-3</v>
      </c>
      <c r="R1351" s="22">
        <f t="shared" si="127"/>
        <v>5.1715787336017631E-3</v>
      </c>
      <c r="S1351" s="22">
        <f t="shared" si="128"/>
        <v>3.6491889051452554E-3</v>
      </c>
      <c r="T1351" s="22">
        <f t="shared" si="129"/>
        <v>4.2610925909064741E-3</v>
      </c>
      <c r="U1351" s="22">
        <f t="shared" si="130"/>
        <v>5.805104158611428E-3</v>
      </c>
      <c r="V1351" s="22">
        <f t="shared" si="131"/>
        <v>3.564175312308647E-3</v>
      </c>
    </row>
    <row r="1352" spans="1:22" x14ac:dyDescent="0.25">
      <c r="A1352" s="1" t="s">
        <v>49</v>
      </c>
      <c r="B1352" s="1" t="s">
        <v>45</v>
      </c>
      <c r="C1352" s="1" t="s">
        <v>78</v>
      </c>
      <c r="D1352" s="1" t="s">
        <v>23</v>
      </c>
      <c r="E1352" s="3">
        <v>0</v>
      </c>
      <c r="F1352" s="1" t="s">
        <v>17</v>
      </c>
      <c r="G1352" s="1" t="s">
        <v>123</v>
      </c>
      <c r="H1352" s="13">
        <f>IF(G1352="Mix",'Growth Factors'!$N$7,(IF(G1352="Oil",'Growth Factors'!$E$7,'Growth Factors'!$K$7)))</f>
        <v>0.15686781820291032</v>
      </c>
      <c r="I1352" s="23">
        <f>IF(G1352="Mix",'Growth Factors'!$O$7,(IF(G1352="Oil",'Growth Factors'!$F$7,'Growth Factors'!$L$7)))</f>
        <v>0.42947166600434089</v>
      </c>
      <c r="J1352" s="23">
        <f>IF(G1352="Mix",'Growth Factors'!$P$7,(IF(G1352="Oil",'Growth Factors'!$G$7,'Growth Factors'!$M$7)))</f>
        <v>8.6691922351452653E-3</v>
      </c>
      <c r="K1352" s="23">
        <f>IF(G1352="Mix",'Growth Factors'!$N$12,(IF(G1352="Oil",'Growth Factors'!$E$12,'Growth Factors'!$K$12)))</f>
        <v>0.17780496801595774</v>
      </c>
      <c r="L1352" s="23">
        <f>IF(G1352="Mix",'Growth Factors'!$O$12,(IF(G1352="Oil",'Growth Factors'!$F$12,'Growth Factors'!$L$12)))</f>
        <v>0.6045838882858261</v>
      </c>
      <c r="M1352" s="23">
        <f>IF(G1352="Mix",'Growth Factors'!$P$12,(IF(G1352="Oil",'Growth Factors'!$G$12,'Growth Factors'!$M$12)))</f>
        <v>-1.4829342437752569E-2</v>
      </c>
      <c r="N1352" s="24" t="str">
        <f>VLOOKUP(A1352,'Part 50 Counties'!$A$2:$B$34,2)</f>
        <v>No</v>
      </c>
      <c r="O1352" s="25">
        <f>(IF(N1352="No",0,(IF(D1352="CO2",0,(VLOOKUP(F1352,'Rule Reductions'!$C$2:$E$75,2,FALSE))))))</f>
        <v>0</v>
      </c>
      <c r="P1352" s="25">
        <f>(IF(N1352="No",0,(IF(D1352="CO2",0,(VLOOKUP(F1352,'Rule Reductions'!$C$2:$E$75,3,FALSE))))))</f>
        <v>0</v>
      </c>
      <c r="Q1352" s="22">
        <f t="shared" si="126"/>
        <v>0</v>
      </c>
      <c r="R1352" s="22">
        <f t="shared" si="127"/>
        <v>0</v>
      </c>
      <c r="S1352" s="22">
        <f t="shared" si="128"/>
        <v>0</v>
      </c>
      <c r="T1352" s="22">
        <f t="shared" si="129"/>
        <v>0</v>
      </c>
      <c r="U1352" s="22">
        <f t="shared" si="130"/>
        <v>0</v>
      </c>
      <c r="V1352" s="22">
        <f t="shared" si="131"/>
        <v>0</v>
      </c>
    </row>
    <row r="1353" spans="1:22" x14ac:dyDescent="0.25">
      <c r="A1353" s="1" t="s">
        <v>49</v>
      </c>
      <c r="B1353" s="1" t="s">
        <v>45</v>
      </c>
      <c r="C1353" s="1" t="s">
        <v>78</v>
      </c>
      <c r="D1353" s="1" t="s">
        <v>24</v>
      </c>
      <c r="E1353" s="3">
        <v>0</v>
      </c>
      <c r="F1353" s="1" t="s">
        <v>17</v>
      </c>
      <c r="G1353" s="1" t="s">
        <v>123</v>
      </c>
      <c r="H1353" s="13">
        <f>IF(G1353="Mix",'Growth Factors'!$N$7,(IF(G1353="Oil",'Growth Factors'!$E$7,'Growth Factors'!$K$7)))</f>
        <v>0.15686781820291032</v>
      </c>
      <c r="I1353" s="23">
        <f>IF(G1353="Mix",'Growth Factors'!$O$7,(IF(G1353="Oil",'Growth Factors'!$F$7,'Growth Factors'!$L$7)))</f>
        <v>0.42947166600434089</v>
      </c>
      <c r="J1353" s="23">
        <f>IF(G1353="Mix",'Growth Factors'!$P$7,(IF(G1353="Oil",'Growth Factors'!$G$7,'Growth Factors'!$M$7)))</f>
        <v>8.6691922351452653E-3</v>
      </c>
      <c r="K1353" s="23">
        <f>IF(G1353="Mix",'Growth Factors'!$N$12,(IF(G1353="Oil",'Growth Factors'!$E$12,'Growth Factors'!$K$12)))</f>
        <v>0.17780496801595774</v>
      </c>
      <c r="L1353" s="23">
        <f>IF(G1353="Mix",'Growth Factors'!$O$12,(IF(G1353="Oil",'Growth Factors'!$F$12,'Growth Factors'!$L$12)))</f>
        <v>0.6045838882858261</v>
      </c>
      <c r="M1353" s="23">
        <f>IF(G1353="Mix",'Growth Factors'!$P$12,(IF(G1353="Oil",'Growth Factors'!$G$12,'Growth Factors'!$M$12)))</f>
        <v>-1.4829342437752569E-2</v>
      </c>
      <c r="N1353" s="24" t="str">
        <f>VLOOKUP(A1353,'Part 50 Counties'!$A$2:$B$34,2)</f>
        <v>No</v>
      </c>
      <c r="O1353" s="25">
        <f>(IF(N1353="No",0,(IF(D1353="CO2",0,(VLOOKUP(F1353,'Rule Reductions'!$C$2:$E$75,2,FALSE))))))</f>
        <v>0</v>
      </c>
      <c r="P1353" s="25">
        <f>(IF(N1353="No",0,(IF(D1353="CO2",0,(VLOOKUP(F1353,'Rule Reductions'!$C$2:$E$75,3,FALSE))))))</f>
        <v>0</v>
      </c>
      <c r="Q1353" s="22">
        <f t="shared" si="126"/>
        <v>0</v>
      </c>
      <c r="R1353" s="22">
        <f t="shared" si="127"/>
        <v>0</v>
      </c>
      <c r="S1353" s="22">
        <f t="shared" si="128"/>
        <v>0</v>
      </c>
      <c r="T1353" s="22">
        <f t="shared" si="129"/>
        <v>0</v>
      </c>
      <c r="U1353" s="22">
        <f t="shared" si="130"/>
        <v>0</v>
      </c>
      <c r="V1353" s="22">
        <f t="shared" si="131"/>
        <v>0</v>
      </c>
    </row>
    <row r="1354" spans="1:22" x14ac:dyDescent="0.25">
      <c r="A1354" s="1" t="s">
        <v>39</v>
      </c>
      <c r="B1354" s="1" t="s">
        <v>45</v>
      </c>
      <c r="C1354" s="1" t="s">
        <v>79</v>
      </c>
      <c r="D1354" s="1" t="s">
        <v>23</v>
      </c>
      <c r="E1354" s="2">
        <v>177.91591953289699</v>
      </c>
      <c r="F1354" s="1" t="s">
        <v>17</v>
      </c>
      <c r="G1354" s="1" t="s">
        <v>123</v>
      </c>
      <c r="H1354" s="13">
        <f>IF(G1354="Mix",'Growth Factors'!$N$7,(IF(G1354="Oil",'Growth Factors'!$E$7,'Growth Factors'!$K$7)))</f>
        <v>0.15686781820291032</v>
      </c>
      <c r="I1354" s="23">
        <f>IF(G1354="Mix",'Growth Factors'!$O$7,(IF(G1354="Oil",'Growth Factors'!$F$7,'Growth Factors'!$L$7)))</f>
        <v>0.42947166600434089</v>
      </c>
      <c r="J1354" s="23">
        <f>IF(G1354="Mix",'Growth Factors'!$P$7,(IF(G1354="Oil",'Growth Factors'!$G$7,'Growth Factors'!$M$7)))</f>
        <v>8.6691922351452653E-3</v>
      </c>
      <c r="K1354" s="23">
        <f>IF(G1354="Mix",'Growth Factors'!$N$12,(IF(G1354="Oil",'Growth Factors'!$E$12,'Growth Factors'!$K$12)))</f>
        <v>0.17780496801595774</v>
      </c>
      <c r="L1354" s="23">
        <f>IF(G1354="Mix",'Growth Factors'!$O$12,(IF(G1354="Oil",'Growth Factors'!$F$12,'Growth Factors'!$L$12)))</f>
        <v>0.6045838882858261</v>
      </c>
      <c r="M1354" s="23">
        <f>IF(G1354="Mix",'Growth Factors'!$P$12,(IF(G1354="Oil",'Growth Factors'!$G$12,'Growth Factors'!$M$12)))</f>
        <v>-1.4829342437752569E-2</v>
      </c>
      <c r="N1354" s="24" t="str">
        <f>VLOOKUP(A1354,'Part 50 Counties'!$A$2:$B$34,2)</f>
        <v>Yes</v>
      </c>
      <c r="O1354" s="25">
        <f>(IF(N1354="No",0,(IF(D1354="CO2",0,(VLOOKUP(F1354,'Rule Reductions'!$C$2:$E$75,2,FALSE))))))</f>
        <v>0.75119553240227843</v>
      </c>
      <c r="P1354" s="25">
        <f>(IF(N1354="No",0,(IF(D1354="CO2",0,(VLOOKUP(F1354,'Rule Reductions'!$C$2:$E$75,3,FALSE))))))</f>
        <v>0.75119553240227843</v>
      </c>
      <c r="Q1354" s="22">
        <f t="shared" si="126"/>
        <v>51.210229715614418</v>
      </c>
      <c r="R1354" s="22">
        <f t="shared" si="127"/>
        <v>63.277386781974357</v>
      </c>
      <c r="S1354" s="22">
        <f t="shared" si="128"/>
        <v>44.650028489568605</v>
      </c>
      <c r="T1354" s="22">
        <f t="shared" si="129"/>
        <v>52.137039360282337</v>
      </c>
      <c r="U1354" s="22">
        <f t="shared" si="130"/>
        <v>71.028952680813902</v>
      </c>
      <c r="V1354" s="22">
        <f t="shared" si="131"/>
        <v>43.609835876683285</v>
      </c>
    </row>
    <row r="1355" spans="1:22" x14ac:dyDescent="0.25">
      <c r="A1355" s="1" t="s">
        <v>39</v>
      </c>
      <c r="B1355" s="1" t="s">
        <v>45</v>
      </c>
      <c r="C1355" s="1" t="s">
        <v>79</v>
      </c>
      <c r="D1355" s="1" t="s">
        <v>24</v>
      </c>
      <c r="E1355" s="6">
        <v>3.78074691618284</v>
      </c>
      <c r="F1355" s="1" t="s">
        <v>17</v>
      </c>
      <c r="G1355" s="1" t="s">
        <v>123</v>
      </c>
      <c r="H1355" s="13">
        <f>IF(G1355="Mix",'Growth Factors'!$N$7,(IF(G1355="Oil",'Growth Factors'!$E$7,'Growth Factors'!$K$7)))</f>
        <v>0.15686781820291032</v>
      </c>
      <c r="I1355" s="23">
        <f>IF(G1355="Mix",'Growth Factors'!$O$7,(IF(G1355="Oil",'Growth Factors'!$F$7,'Growth Factors'!$L$7)))</f>
        <v>0.42947166600434089</v>
      </c>
      <c r="J1355" s="23">
        <f>IF(G1355="Mix",'Growth Factors'!$P$7,(IF(G1355="Oil",'Growth Factors'!$G$7,'Growth Factors'!$M$7)))</f>
        <v>8.6691922351452653E-3</v>
      </c>
      <c r="K1355" s="23">
        <f>IF(G1355="Mix",'Growth Factors'!$N$12,(IF(G1355="Oil",'Growth Factors'!$E$12,'Growth Factors'!$K$12)))</f>
        <v>0.17780496801595774</v>
      </c>
      <c r="L1355" s="23">
        <f>IF(G1355="Mix",'Growth Factors'!$O$12,(IF(G1355="Oil",'Growth Factors'!$F$12,'Growth Factors'!$L$12)))</f>
        <v>0.6045838882858261</v>
      </c>
      <c r="M1355" s="23">
        <f>IF(G1355="Mix",'Growth Factors'!$P$12,(IF(G1355="Oil",'Growth Factors'!$G$12,'Growth Factors'!$M$12)))</f>
        <v>-1.4829342437752569E-2</v>
      </c>
      <c r="N1355" s="24" t="str">
        <f>VLOOKUP(A1355,'Part 50 Counties'!$A$2:$B$34,2)</f>
        <v>Yes</v>
      </c>
      <c r="O1355" s="25">
        <f>(IF(N1355="No",0,(IF(D1355="CO2",0,(VLOOKUP(F1355,'Rule Reductions'!$C$2:$E$75,2,FALSE))))))</f>
        <v>0</v>
      </c>
      <c r="P1355" s="25">
        <f>(IF(N1355="No",0,(IF(D1355="CO2",0,(VLOOKUP(F1355,'Rule Reductions'!$C$2:$E$75,3,FALSE))))))</f>
        <v>0</v>
      </c>
      <c r="Q1355" s="22">
        <f t="shared" si="126"/>
        <v>4.3738244361018239</v>
      </c>
      <c r="R1355" s="22">
        <f t="shared" si="127"/>
        <v>5.4044705930166588</v>
      </c>
      <c r="S1355" s="22">
        <f t="shared" si="128"/>
        <v>3.8135229379916615</v>
      </c>
      <c r="T1355" s="22">
        <f t="shared" si="129"/>
        <v>4.4529825006911601</v>
      </c>
      <c r="U1355" s="22">
        <f t="shared" si="130"/>
        <v>6.0665255873933077</v>
      </c>
      <c r="V1355" s="22">
        <f t="shared" si="131"/>
        <v>3.7246809254922875</v>
      </c>
    </row>
    <row r="1356" spans="1:22" x14ac:dyDescent="0.25">
      <c r="A1356" s="1" t="s">
        <v>46</v>
      </c>
      <c r="B1356" s="1" t="s">
        <v>45</v>
      </c>
      <c r="C1356" s="1" t="s">
        <v>79</v>
      </c>
      <c r="D1356" s="1" t="s">
        <v>23</v>
      </c>
      <c r="E1356" s="3">
        <v>0</v>
      </c>
      <c r="F1356" s="1" t="s">
        <v>17</v>
      </c>
      <c r="G1356" s="1" t="s">
        <v>123</v>
      </c>
      <c r="H1356" s="13">
        <f>IF(G1356="Mix",'Growth Factors'!$N$7,(IF(G1356="Oil",'Growth Factors'!$E$7,'Growth Factors'!$K$7)))</f>
        <v>0.15686781820291032</v>
      </c>
      <c r="I1356" s="23">
        <f>IF(G1356="Mix",'Growth Factors'!$O$7,(IF(G1356="Oil",'Growth Factors'!$F$7,'Growth Factors'!$L$7)))</f>
        <v>0.42947166600434089</v>
      </c>
      <c r="J1356" s="23">
        <f>IF(G1356="Mix",'Growth Factors'!$P$7,(IF(G1356="Oil",'Growth Factors'!$G$7,'Growth Factors'!$M$7)))</f>
        <v>8.6691922351452653E-3</v>
      </c>
      <c r="K1356" s="23">
        <f>IF(G1356="Mix",'Growth Factors'!$N$12,(IF(G1356="Oil",'Growth Factors'!$E$12,'Growth Factors'!$K$12)))</f>
        <v>0.17780496801595774</v>
      </c>
      <c r="L1356" s="23">
        <f>IF(G1356="Mix",'Growth Factors'!$O$12,(IF(G1356="Oil",'Growth Factors'!$F$12,'Growth Factors'!$L$12)))</f>
        <v>0.6045838882858261</v>
      </c>
      <c r="M1356" s="23">
        <f>IF(G1356="Mix",'Growth Factors'!$P$12,(IF(G1356="Oil",'Growth Factors'!$G$12,'Growth Factors'!$M$12)))</f>
        <v>-1.4829342437752569E-2</v>
      </c>
      <c r="N1356" s="24" t="str">
        <f>VLOOKUP(A1356,'Part 50 Counties'!$A$2:$B$34,2)</f>
        <v>No</v>
      </c>
      <c r="O1356" s="25">
        <f>(IF(N1356="No",0,(IF(D1356="CO2",0,(VLOOKUP(F1356,'Rule Reductions'!$C$2:$E$75,2,FALSE))))))</f>
        <v>0</v>
      </c>
      <c r="P1356" s="25">
        <f>(IF(N1356="No",0,(IF(D1356="CO2",0,(VLOOKUP(F1356,'Rule Reductions'!$C$2:$E$75,3,FALSE))))))</f>
        <v>0</v>
      </c>
      <c r="Q1356" s="22">
        <f t="shared" si="126"/>
        <v>0</v>
      </c>
      <c r="R1356" s="22">
        <f t="shared" si="127"/>
        <v>0</v>
      </c>
      <c r="S1356" s="22">
        <f t="shared" si="128"/>
        <v>0</v>
      </c>
      <c r="T1356" s="22">
        <f t="shared" si="129"/>
        <v>0</v>
      </c>
      <c r="U1356" s="22">
        <f t="shared" si="130"/>
        <v>0</v>
      </c>
      <c r="V1356" s="22">
        <f t="shared" si="131"/>
        <v>0</v>
      </c>
    </row>
    <row r="1357" spans="1:22" x14ac:dyDescent="0.25">
      <c r="A1357" s="1" t="s">
        <v>46</v>
      </c>
      <c r="B1357" s="1" t="s">
        <v>45</v>
      </c>
      <c r="C1357" s="1" t="s">
        <v>79</v>
      </c>
      <c r="D1357" s="1" t="s">
        <v>24</v>
      </c>
      <c r="E1357" s="3">
        <v>0</v>
      </c>
      <c r="F1357" s="1" t="s">
        <v>17</v>
      </c>
      <c r="G1357" s="1" t="s">
        <v>123</v>
      </c>
      <c r="H1357" s="13">
        <f>IF(G1357="Mix",'Growth Factors'!$N$7,(IF(G1357="Oil",'Growth Factors'!$E$7,'Growth Factors'!$K$7)))</f>
        <v>0.15686781820291032</v>
      </c>
      <c r="I1357" s="23">
        <f>IF(G1357="Mix",'Growth Factors'!$O$7,(IF(G1357="Oil",'Growth Factors'!$F$7,'Growth Factors'!$L$7)))</f>
        <v>0.42947166600434089</v>
      </c>
      <c r="J1357" s="23">
        <f>IF(G1357="Mix",'Growth Factors'!$P$7,(IF(G1357="Oil",'Growth Factors'!$G$7,'Growth Factors'!$M$7)))</f>
        <v>8.6691922351452653E-3</v>
      </c>
      <c r="K1357" s="23">
        <f>IF(G1357="Mix",'Growth Factors'!$N$12,(IF(G1357="Oil",'Growth Factors'!$E$12,'Growth Factors'!$K$12)))</f>
        <v>0.17780496801595774</v>
      </c>
      <c r="L1357" s="23">
        <f>IF(G1357="Mix",'Growth Factors'!$O$12,(IF(G1357="Oil",'Growth Factors'!$F$12,'Growth Factors'!$L$12)))</f>
        <v>0.6045838882858261</v>
      </c>
      <c r="M1357" s="23">
        <f>IF(G1357="Mix",'Growth Factors'!$P$12,(IF(G1357="Oil",'Growth Factors'!$G$12,'Growth Factors'!$M$12)))</f>
        <v>-1.4829342437752569E-2</v>
      </c>
      <c r="N1357" s="24" t="str">
        <f>VLOOKUP(A1357,'Part 50 Counties'!$A$2:$B$34,2)</f>
        <v>No</v>
      </c>
      <c r="O1357" s="25">
        <f>(IF(N1357="No",0,(IF(D1357="CO2",0,(VLOOKUP(F1357,'Rule Reductions'!$C$2:$E$75,2,FALSE))))))</f>
        <v>0</v>
      </c>
      <c r="P1357" s="25">
        <f>(IF(N1357="No",0,(IF(D1357="CO2",0,(VLOOKUP(F1357,'Rule Reductions'!$C$2:$E$75,3,FALSE))))))</f>
        <v>0</v>
      </c>
      <c r="Q1357" s="22">
        <f t="shared" si="126"/>
        <v>0</v>
      </c>
      <c r="R1357" s="22">
        <f t="shared" si="127"/>
        <v>0</v>
      </c>
      <c r="S1357" s="22">
        <f t="shared" si="128"/>
        <v>0</v>
      </c>
      <c r="T1357" s="22">
        <f t="shared" si="129"/>
        <v>0</v>
      </c>
      <c r="U1357" s="22">
        <f t="shared" si="130"/>
        <v>0</v>
      </c>
      <c r="V1357" s="22">
        <f t="shared" si="131"/>
        <v>0</v>
      </c>
    </row>
    <row r="1358" spans="1:22" x14ac:dyDescent="0.25">
      <c r="A1358" s="1" t="s">
        <v>40</v>
      </c>
      <c r="B1358" s="1" t="s">
        <v>45</v>
      </c>
      <c r="C1358" s="1" t="s">
        <v>79</v>
      </c>
      <c r="D1358" s="1" t="s">
        <v>23</v>
      </c>
      <c r="E1358" s="2">
        <v>3474.2982868847998</v>
      </c>
      <c r="F1358" s="1" t="s">
        <v>17</v>
      </c>
      <c r="G1358" s="1" t="s">
        <v>123</v>
      </c>
      <c r="H1358" s="13">
        <f>IF(G1358="Mix",'Growth Factors'!$N$7,(IF(G1358="Oil",'Growth Factors'!$E$7,'Growth Factors'!$K$7)))</f>
        <v>0.15686781820291032</v>
      </c>
      <c r="I1358" s="23">
        <f>IF(G1358="Mix",'Growth Factors'!$O$7,(IF(G1358="Oil",'Growth Factors'!$F$7,'Growth Factors'!$L$7)))</f>
        <v>0.42947166600434089</v>
      </c>
      <c r="J1358" s="23">
        <f>IF(G1358="Mix",'Growth Factors'!$P$7,(IF(G1358="Oil",'Growth Factors'!$G$7,'Growth Factors'!$M$7)))</f>
        <v>8.6691922351452653E-3</v>
      </c>
      <c r="K1358" s="23">
        <f>IF(G1358="Mix",'Growth Factors'!$N$12,(IF(G1358="Oil",'Growth Factors'!$E$12,'Growth Factors'!$K$12)))</f>
        <v>0.17780496801595774</v>
      </c>
      <c r="L1358" s="23">
        <f>IF(G1358="Mix",'Growth Factors'!$O$12,(IF(G1358="Oil",'Growth Factors'!$F$12,'Growth Factors'!$L$12)))</f>
        <v>0.6045838882858261</v>
      </c>
      <c r="M1358" s="23">
        <f>IF(G1358="Mix",'Growth Factors'!$P$12,(IF(G1358="Oil",'Growth Factors'!$G$12,'Growth Factors'!$M$12)))</f>
        <v>-1.4829342437752569E-2</v>
      </c>
      <c r="N1358" s="24" t="str">
        <f>VLOOKUP(A1358,'Part 50 Counties'!$A$2:$B$34,2)</f>
        <v>Yes</v>
      </c>
      <c r="O1358" s="25">
        <f>(IF(N1358="No",0,(IF(D1358="CO2",0,(VLOOKUP(F1358,'Rule Reductions'!$C$2:$E$75,2,FALSE))))))</f>
        <v>0.75119553240227843</v>
      </c>
      <c r="P1358" s="25">
        <f>(IF(N1358="No",0,(IF(D1358="CO2",0,(VLOOKUP(F1358,'Rule Reductions'!$C$2:$E$75,3,FALSE))))))</f>
        <v>0.75119553240227843</v>
      </c>
      <c r="Q1358" s="22">
        <f t="shared" si="126"/>
        <v>1000.0207617117624</v>
      </c>
      <c r="R1358" s="22">
        <f t="shared" si="127"/>
        <v>1235.6652348611824</v>
      </c>
      <c r="S1358" s="22">
        <f t="shared" si="128"/>
        <v>871.91476680636413</v>
      </c>
      <c r="T1358" s="22">
        <f t="shared" si="129"/>
        <v>1018.1192723407826</v>
      </c>
      <c r="U1358" s="22">
        <f t="shared" si="130"/>
        <v>1387.0359058709412</v>
      </c>
      <c r="V1358" s="22">
        <f t="shared" si="131"/>
        <v>851.60214148050363</v>
      </c>
    </row>
    <row r="1359" spans="1:22" x14ac:dyDescent="0.25">
      <c r="A1359" s="1" t="s">
        <v>40</v>
      </c>
      <c r="B1359" s="1" t="s">
        <v>45</v>
      </c>
      <c r="C1359" s="1" t="s">
        <v>79</v>
      </c>
      <c r="D1359" s="1" t="s">
        <v>24</v>
      </c>
      <c r="E1359" s="2">
        <v>73.829495238678305</v>
      </c>
      <c r="F1359" s="1" t="s">
        <v>17</v>
      </c>
      <c r="G1359" s="1" t="s">
        <v>123</v>
      </c>
      <c r="H1359" s="13">
        <f>IF(G1359="Mix",'Growth Factors'!$N$7,(IF(G1359="Oil",'Growth Factors'!$E$7,'Growth Factors'!$K$7)))</f>
        <v>0.15686781820291032</v>
      </c>
      <c r="I1359" s="23">
        <f>IF(G1359="Mix",'Growth Factors'!$O$7,(IF(G1359="Oil",'Growth Factors'!$F$7,'Growth Factors'!$L$7)))</f>
        <v>0.42947166600434089</v>
      </c>
      <c r="J1359" s="23">
        <f>IF(G1359="Mix",'Growth Factors'!$P$7,(IF(G1359="Oil",'Growth Factors'!$G$7,'Growth Factors'!$M$7)))</f>
        <v>8.6691922351452653E-3</v>
      </c>
      <c r="K1359" s="23">
        <f>IF(G1359="Mix",'Growth Factors'!$N$12,(IF(G1359="Oil",'Growth Factors'!$E$12,'Growth Factors'!$K$12)))</f>
        <v>0.17780496801595774</v>
      </c>
      <c r="L1359" s="23">
        <f>IF(G1359="Mix",'Growth Factors'!$O$12,(IF(G1359="Oil",'Growth Factors'!$F$12,'Growth Factors'!$L$12)))</f>
        <v>0.6045838882858261</v>
      </c>
      <c r="M1359" s="23">
        <f>IF(G1359="Mix",'Growth Factors'!$P$12,(IF(G1359="Oil",'Growth Factors'!$G$12,'Growth Factors'!$M$12)))</f>
        <v>-1.4829342437752569E-2</v>
      </c>
      <c r="N1359" s="24" t="str">
        <f>VLOOKUP(A1359,'Part 50 Counties'!$A$2:$B$34,2)</f>
        <v>Yes</v>
      </c>
      <c r="O1359" s="25">
        <f>(IF(N1359="No",0,(IF(D1359="CO2",0,(VLOOKUP(F1359,'Rule Reductions'!$C$2:$E$75,2,FALSE))))))</f>
        <v>0</v>
      </c>
      <c r="P1359" s="25">
        <f>(IF(N1359="No",0,(IF(D1359="CO2",0,(VLOOKUP(F1359,'Rule Reductions'!$C$2:$E$75,3,FALSE))))))</f>
        <v>0</v>
      </c>
      <c r="Q1359" s="22">
        <f t="shared" si="126"/>
        <v>85.41096707579193</v>
      </c>
      <c r="R1359" s="22">
        <f t="shared" si="127"/>
        <v>105.53717155909304</v>
      </c>
      <c r="S1359" s="22">
        <f t="shared" si="128"/>
        <v>74.469537325526147</v>
      </c>
      <c r="T1359" s="22">
        <f t="shared" si="129"/>
        <v>86.956746278225808</v>
      </c>
      <c r="U1359" s="22">
        <f t="shared" si="130"/>
        <v>118.46561854025832</v>
      </c>
      <c r="V1359" s="22">
        <f t="shared" si="131"/>
        <v>72.734652371777514</v>
      </c>
    </row>
    <row r="1360" spans="1:22" x14ac:dyDescent="0.25">
      <c r="A1360" s="1" t="s">
        <v>47</v>
      </c>
      <c r="B1360" s="1" t="s">
        <v>45</v>
      </c>
      <c r="C1360" s="1" t="s">
        <v>79</v>
      </c>
      <c r="D1360" s="1" t="s">
        <v>23</v>
      </c>
      <c r="E1360" s="3">
        <v>0</v>
      </c>
      <c r="F1360" s="1" t="s">
        <v>17</v>
      </c>
      <c r="G1360" s="1" t="s">
        <v>123</v>
      </c>
      <c r="H1360" s="13">
        <f>IF(G1360="Mix",'Growth Factors'!$N$7,(IF(G1360="Oil",'Growth Factors'!$E$7,'Growth Factors'!$K$7)))</f>
        <v>0.15686781820291032</v>
      </c>
      <c r="I1360" s="23">
        <f>IF(G1360="Mix",'Growth Factors'!$O$7,(IF(G1360="Oil",'Growth Factors'!$F$7,'Growth Factors'!$L$7)))</f>
        <v>0.42947166600434089</v>
      </c>
      <c r="J1360" s="23">
        <f>IF(G1360="Mix",'Growth Factors'!$P$7,(IF(G1360="Oil",'Growth Factors'!$G$7,'Growth Factors'!$M$7)))</f>
        <v>8.6691922351452653E-3</v>
      </c>
      <c r="K1360" s="23">
        <f>IF(G1360="Mix",'Growth Factors'!$N$12,(IF(G1360="Oil",'Growth Factors'!$E$12,'Growth Factors'!$K$12)))</f>
        <v>0.17780496801595774</v>
      </c>
      <c r="L1360" s="23">
        <f>IF(G1360="Mix",'Growth Factors'!$O$12,(IF(G1360="Oil",'Growth Factors'!$F$12,'Growth Factors'!$L$12)))</f>
        <v>0.6045838882858261</v>
      </c>
      <c r="M1360" s="23">
        <f>IF(G1360="Mix",'Growth Factors'!$P$12,(IF(G1360="Oil",'Growth Factors'!$G$12,'Growth Factors'!$M$12)))</f>
        <v>-1.4829342437752569E-2</v>
      </c>
      <c r="N1360" s="24" t="str">
        <f>VLOOKUP(A1360,'Part 50 Counties'!$A$2:$B$34,2)</f>
        <v>No</v>
      </c>
      <c r="O1360" s="25">
        <f>(IF(N1360="No",0,(IF(D1360="CO2",0,(VLOOKUP(F1360,'Rule Reductions'!$C$2:$E$75,2,FALSE))))))</f>
        <v>0</v>
      </c>
      <c r="P1360" s="25">
        <f>(IF(N1360="No",0,(IF(D1360="CO2",0,(VLOOKUP(F1360,'Rule Reductions'!$C$2:$E$75,3,FALSE))))))</f>
        <v>0</v>
      </c>
      <c r="Q1360" s="22">
        <f t="shared" si="126"/>
        <v>0</v>
      </c>
      <c r="R1360" s="22">
        <f t="shared" si="127"/>
        <v>0</v>
      </c>
      <c r="S1360" s="22">
        <f t="shared" si="128"/>
        <v>0</v>
      </c>
      <c r="T1360" s="22">
        <f t="shared" si="129"/>
        <v>0</v>
      </c>
      <c r="U1360" s="22">
        <f t="shared" si="130"/>
        <v>0</v>
      </c>
      <c r="V1360" s="22">
        <f t="shared" si="131"/>
        <v>0</v>
      </c>
    </row>
    <row r="1361" spans="1:22" x14ac:dyDescent="0.25">
      <c r="A1361" s="1" t="s">
        <v>47</v>
      </c>
      <c r="B1361" s="1" t="s">
        <v>45</v>
      </c>
      <c r="C1361" s="1" t="s">
        <v>79</v>
      </c>
      <c r="D1361" s="1" t="s">
        <v>24</v>
      </c>
      <c r="E1361" s="3">
        <v>0</v>
      </c>
      <c r="F1361" s="1" t="s">
        <v>17</v>
      </c>
      <c r="G1361" s="1" t="s">
        <v>123</v>
      </c>
      <c r="H1361" s="13">
        <f>IF(G1361="Mix",'Growth Factors'!$N$7,(IF(G1361="Oil",'Growth Factors'!$E$7,'Growth Factors'!$K$7)))</f>
        <v>0.15686781820291032</v>
      </c>
      <c r="I1361" s="23">
        <f>IF(G1361="Mix",'Growth Factors'!$O$7,(IF(G1361="Oil",'Growth Factors'!$F$7,'Growth Factors'!$L$7)))</f>
        <v>0.42947166600434089</v>
      </c>
      <c r="J1361" s="23">
        <f>IF(G1361="Mix",'Growth Factors'!$P$7,(IF(G1361="Oil",'Growth Factors'!$G$7,'Growth Factors'!$M$7)))</f>
        <v>8.6691922351452653E-3</v>
      </c>
      <c r="K1361" s="23">
        <f>IF(G1361="Mix",'Growth Factors'!$N$12,(IF(G1361="Oil",'Growth Factors'!$E$12,'Growth Factors'!$K$12)))</f>
        <v>0.17780496801595774</v>
      </c>
      <c r="L1361" s="23">
        <f>IF(G1361="Mix",'Growth Factors'!$O$12,(IF(G1361="Oil",'Growth Factors'!$F$12,'Growth Factors'!$L$12)))</f>
        <v>0.6045838882858261</v>
      </c>
      <c r="M1361" s="23">
        <f>IF(G1361="Mix",'Growth Factors'!$P$12,(IF(G1361="Oil",'Growth Factors'!$G$12,'Growth Factors'!$M$12)))</f>
        <v>-1.4829342437752569E-2</v>
      </c>
      <c r="N1361" s="24" t="str">
        <f>VLOOKUP(A1361,'Part 50 Counties'!$A$2:$B$34,2)</f>
        <v>No</v>
      </c>
      <c r="O1361" s="25">
        <f>(IF(N1361="No",0,(IF(D1361="CO2",0,(VLOOKUP(F1361,'Rule Reductions'!$C$2:$E$75,2,FALSE))))))</f>
        <v>0</v>
      </c>
      <c r="P1361" s="25">
        <f>(IF(N1361="No",0,(IF(D1361="CO2",0,(VLOOKUP(F1361,'Rule Reductions'!$C$2:$E$75,3,FALSE))))))</f>
        <v>0</v>
      </c>
      <c r="Q1361" s="22">
        <f t="shared" si="126"/>
        <v>0</v>
      </c>
      <c r="R1361" s="22">
        <f t="shared" si="127"/>
        <v>0</v>
      </c>
      <c r="S1361" s="22">
        <f t="shared" si="128"/>
        <v>0</v>
      </c>
      <c r="T1361" s="22">
        <f t="shared" si="129"/>
        <v>0</v>
      </c>
      <c r="U1361" s="22">
        <f t="shared" si="130"/>
        <v>0</v>
      </c>
      <c r="V1361" s="22">
        <f t="shared" si="131"/>
        <v>0</v>
      </c>
    </row>
    <row r="1362" spans="1:22" x14ac:dyDescent="0.25">
      <c r="A1362" s="1" t="s">
        <v>41</v>
      </c>
      <c r="B1362" s="1" t="s">
        <v>45</v>
      </c>
      <c r="C1362" s="1" t="s">
        <v>79</v>
      </c>
      <c r="D1362" s="1" t="s">
        <v>23</v>
      </c>
      <c r="E1362" s="2">
        <v>3368.2198989273202</v>
      </c>
      <c r="F1362" s="1" t="s">
        <v>17</v>
      </c>
      <c r="G1362" s="1" t="s">
        <v>123</v>
      </c>
      <c r="H1362" s="13">
        <f>IF(G1362="Mix",'Growth Factors'!$N$7,(IF(G1362="Oil",'Growth Factors'!$E$7,'Growth Factors'!$K$7)))</f>
        <v>0.15686781820291032</v>
      </c>
      <c r="I1362" s="23">
        <f>IF(G1362="Mix",'Growth Factors'!$O$7,(IF(G1362="Oil",'Growth Factors'!$F$7,'Growth Factors'!$L$7)))</f>
        <v>0.42947166600434089</v>
      </c>
      <c r="J1362" s="23">
        <f>IF(G1362="Mix",'Growth Factors'!$P$7,(IF(G1362="Oil",'Growth Factors'!$G$7,'Growth Factors'!$M$7)))</f>
        <v>8.6691922351452653E-3</v>
      </c>
      <c r="K1362" s="23">
        <f>IF(G1362="Mix",'Growth Factors'!$N$12,(IF(G1362="Oil",'Growth Factors'!$E$12,'Growth Factors'!$K$12)))</f>
        <v>0.17780496801595774</v>
      </c>
      <c r="L1362" s="23">
        <f>IF(G1362="Mix",'Growth Factors'!$O$12,(IF(G1362="Oil",'Growth Factors'!$F$12,'Growth Factors'!$L$12)))</f>
        <v>0.6045838882858261</v>
      </c>
      <c r="M1362" s="23">
        <f>IF(G1362="Mix",'Growth Factors'!$P$12,(IF(G1362="Oil",'Growth Factors'!$G$12,'Growth Factors'!$M$12)))</f>
        <v>-1.4829342437752569E-2</v>
      </c>
      <c r="N1362" s="24" t="str">
        <f>VLOOKUP(A1362,'Part 50 Counties'!$A$2:$B$34,2)</f>
        <v>Yes</v>
      </c>
      <c r="O1362" s="25">
        <f>(IF(N1362="No",0,(IF(D1362="CO2",0,(VLOOKUP(F1362,'Rule Reductions'!$C$2:$E$75,2,FALSE))))))</f>
        <v>0.75119553240227843</v>
      </c>
      <c r="P1362" s="25">
        <f>(IF(N1362="No",0,(IF(D1362="CO2",0,(VLOOKUP(F1362,'Rule Reductions'!$C$2:$E$75,3,FALSE))))))</f>
        <v>0.75119553240227843</v>
      </c>
      <c r="Q1362" s="22">
        <f t="shared" si="126"/>
        <v>969.48780755326641</v>
      </c>
      <c r="R1362" s="22">
        <f t="shared" si="127"/>
        <v>1197.9375081821054</v>
      </c>
      <c r="S1362" s="22">
        <f t="shared" si="128"/>
        <v>845.29318591093886</v>
      </c>
      <c r="T1362" s="22">
        <f t="shared" si="129"/>
        <v>987.03372865961808</v>
      </c>
      <c r="U1362" s="22">
        <f t="shared" si="130"/>
        <v>1344.6864813873401</v>
      </c>
      <c r="V1362" s="22">
        <f t="shared" si="131"/>
        <v>825.60075216675273</v>
      </c>
    </row>
    <row r="1363" spans="1:22" x14ac:dyDescent="0.25">
      <c r="A1363" s="1" t="s">
        <v>41</v>
      </c>
      <c r="B1363" s="1" t="s">
        <v>45</v>
      </c>
      <c r="C1363" s="1" t="s">
        <v>79</v>
      </c>
      <c r="D1363" s="1" t="s">
        <v>24</v>
      </c>
      <c r="E1363" s="2">
        <v>71.575309445766706</v>
      </c>
      <c r="F1363" s="1" t="s">
        <v>17</v>
      </c>
      <c r="G1363" s="1" t="s">
        <v>123</v>
      </c>
      <c r="H1363" s="13">
        <f>IF(G1363="Mix",'Growth Factors'!$N$7,(IF(G1363="Oil",'Growth Factors'!$E$7,'Growth Factors'!$K$7)))</f>
        <v>0.15686781820291032</v>
      </c>
      <c r="I1363" s="23">
        <f>IF(G1363="Mix",'Growth Factors'!$O$7,(IF(G1363="Oil",'Growth Factors'!$F$7,'Growth Factors'!$L$7)))</f>
        <v>0.42947166600434089</v>
      </c>
      <c r="J1363" s="23">
        <f>IF(G1363="Mix",'Growth Factors'!$P$7,(IF(G1363="Oil",'Growth Factors'!$G$7,'Growth Factors'!$M$7)))</f>
        <v>8.6691922351452653E-3</v>
      </c>
      <c r="K1363" s="23">
        <f>IF(G1363="Mix",'Growth Factors'!$N$12,(IF(G1363="Oil",'Growth Factors'!$E$12,'Growth Factors'!$K$12)))</f>
        <v>0.17780496801595774</v>
      </c>
      <c r="L1363" s="23">
        <f>IF(G1363="Mix",'Growth Factors'!$O$12,(IF(G1363="Oil",'Growth Factors'!$F$12,'Growth Factors'!$L$12)))</f>
        <v>0.6045838882858261</v>
      </c>
      <c r="M1363" s="23">
        <f>IF(G1363="Mix",'Growth Factors'!$P$12,(IF(G1363="Oil",'Growth Factors'!$G$12,'Growth Factors'!$M$12)))</f>
        <v>-1.4829342437752569E-2</v>
      </c>
      <c r="N1363" s="24" t="str">
        <f>VLOOKUP(A1363,'Part 50 Counties'!$A$2:$B$34,2)</f>
        <v>Yes</v>
      </c>
      <c r="O1363" s="25">
        <f>(IF(N1363="No",0,(IF(D1363="CO2",0,(VLOOKUP(F1363,'Rule Reductions'!$C$2:$E$75,2,FALSE))))))</f>
        <v>0</v>
      </c>
      <c r="P1363" s="25">
        <f>(IF(N1363="No",0,(IF(D1363="CO2",0,(VLOOKUP(F1363,'Rule Reductions'!$C$2:$E$75,3,FALSE))))))</f>
        <v>0</v>
      </c>
      <c r="Q1363" s="22">
        <f t="shared" si="126"/>
        <v>82.803172075722287</v>
      </c>
      <c r="R1363" s="22">
        <f t="shared" si="127"/>
        <v>102.31487683821638</v>
      </c>
      <c r="S1363" s="22">
        <f t="shared" si="128"/>
        <v>72.195809562642054</v>
      </c>
      <c r="T1363" s="22">
        <f t="shared" si="129"/>
        <v>84.301755052503523</v>
      </c>
      <c r="U1363" s="22">
        <f t="shared" si="130"/>
        <v>114.84858833574955</v>
      </c>
      <c r="V1363" s="22">
        <f t="shared" si="131"/>
        <v>70.513894671907323</v>
      </c>
    </row>
    <row r="1364" spans="1:22" x14ac:dyDescent="0.25">
      <c r="A1364" s="1" t="s">
        <v>48</v>
      </c>
      <c r="B1364" s="1" t="s">
        <v>45</v>
      </c>
      <c r="C1364" s="1" t="s">
        <v>79</v>
      </c>
      <c r="D1364" s="1" t="s">
        <v>23</v>
      </c>
      <c r="E1364" s="6">
        <v>6.6825599999999996</v>
      </c>
      <c r="F1364" s="1" t="s">
        <v>17</v>
      </c>
      <c r="G1364" s="1" t="s">
        <v>123</v>
      </c>
      <c r="H1364" s="13">
        <f>IF(G1364="Mix",'Growth Factors'!$N$7,(IF(G1364="Oil",'Growth Factors'!$E$7,'Growth Factors'!$K$7)))</f>
        <v>0.15686781820291032</v>
      </c>
      <c r="I1364" s="23">
        <f>IF(G1364="Mix",'Growth Factors'!$O$7,(IF(G1364="Oil",'Growth Factors'!$F$7,'Growth Factors'!$L$7)))</f>
        <v>0.42947166600434089</v>
      </c>
      <c r="J1364" s="23">
        <f>IF(G1364="Mix",'Growth Factors'!$P$7,(IF(G1364="Oil",'Growth Factors'!$G$7,'Growth Factors'!$M$7)))</f>
        <v>8.6691922351452653E-3</v>
      </c>
      <c r="K1364" s="23">
        <f>IF(G1364="Mix",'Growth Factors'!$N$12,(IF(G1364="Oil",'Growth Factors'!$E$12,'Growth Factors'!$K$12)))</f>
        <v>0.17780496801595774</v>
      </c>
      <c r="L1364" s="23">
        <f>IF(G1364="Mix",'Growth Factors'!$O$12,(IF(G1364="Oil",'Growth Factors'!$F$12,'Growth Factors'!$L$12)))</f>
        <v>0.6045838882858261</v>
      </c>
      <c r="M1364" s="23">
        <f>IF(G1364="Mix",'Growth Factors'!$P$12,(IF(G1364="Oil",'Growth Factors'!$G$12,'Growth Factors'!$M$12)))</f>
        <v>-1.4829342437752569E-2</v>
      </c>
      <c r="N1364" s="24" t="str">
        <f>VLOOKUP(A1364,'Part 50 Counties'!$A$2:$B$34,2)</f>
        <v>No</v>
      </c>
      <c r="O1364" s="25">
        <f>(IF(N1364="No",0,(IF(D1364="CO2",0,(VLOOKUP(F1364,'Rule Reductions'!$C$2:$E$75,2,FALSE))))))</f>
        <v>0</v>
      </c>
      <c r="P1364" s="25">
        <f>(IF(N1364="No",0,(IF(D1364="CO2",0,(VLOOKUP(F1364,'Rule Reductions'!$C$2:$E$75,3,FALSE))))))</f>
        <v>0</v>
      </c>
      <c r="Q1364" s="22">
        <f t="shared" si="126"/>
        <v>7.7308386072100408</v>
      </c>
      <c r="R1364" s="22">
        <f t="shared" si="127"/>
        <v>9.5525301763739687</v>
      </c>
      <c r="S1364" s="22">
        <f t="shared" si="128"/>
        <v>6.7404923972628916</v>
      </c>
      <c r="T1364" s="22">
        <f t="shared" si="129"/>
        <v>7.8707523670647177</v>
      </c>
      <c r="U1364" s="22">
        <f t="shared" si="130"/>
        <v>10.722728108503329</v>
      </c>
      <c r="V1364" s="22">
        <f t="shared" si="131"/>
        <v>6.5834620293991719</v>
      </c>
    </row>
    <row r="1365" spans="1:22" x14ac:dyDescent="0.25">
      <c r="A1365" s="1" t="s">
        <v>48</v>
      </c>
      <c r="B1365" s="1" t="s">
        <v>45</v>
      </c>
      <c r="C1365" s="1" t="s">
        <v>79</v>
      </c>
      <c r="D1365" s="1" t="s">
        <v>24</v>
      </c>
      <c r="E1365" s="4">
        <v>0.22822217432448</v>
      </c>
      <c r="F1365" s="1" t="s">
        <v>17</v>
      </c>
      <c r="G1365" s="1" t="s">
        <v>123</v>
      </c>
      <c r="H1365" s="13">
        <f>IF(G1365="Mix",'Growth Factors'!$N$7,(IF(G1365="Oil",'Growth Factors'!$E$7,'Growth Factors'!$K$7)))</f>
        <v>0.15686781820291032</v>
      </c>
      <c r="I1365" s="23">
        <f>IF(G1365="Mix",'Growth Factors'!$O$7,(IF(G1365="Oil",'Growth Factors'!$F$7,'Growth Factors'!$L$7)))</f>
        <v>0.42947166600434089</v>
      </c>
      <c r="J1365" s="23">
        <f>IF(G1365="Mix",'Growth Factors'!$P$7,(IF(G1365="Oil",'Growth Factors'!$G$7,'Growth Factors'!$M$7)))</f>
        <v>8.6691922351452653E-3</v>
      </c>
      <c r="K1365" s="23">
        <f>IF(G1365="Mix",'Growth Factors'!$N$12,(IF(G1365="Oil",'Growth Factors'!$E$12,'Growth Factors'!$K$12)))</f>
        <v>0.17780496801595774</v>
      </c>
      <c r="L1365" s="23">
        <f>IF(G1365="Mix",'Growth Factors'!$O$12,(IF(G1365="Oil",'Growth Factors'!$F$12,'Growth Factors'!$L$12)))</f>
        <v>0.6045838882858261</v>
      </c>
      <c r="M1365" s="23">
        <f>IF(G1365="Mix",'Growth Factors'!$P$12,(IF(G1365="Oil",'Growth Factors'!$G$12,'Growth Factors'!$M$12)))</f>
        <v>-1.4829342437752569E-2</v>
      </c>
      <c r="N1365" s="24" t="str">
        <f>VLOOKUP(A1365,'Part 50 Counties'!$A$2:$B$34,2)</f>
        <v>No</v>
      </c>
      <c r="O1365" s="25">
        <f>(IF(N1365="No",0,(IF(D1365="CO2",0,(VLOOKUP(F1365,'Rule Reductions'!$C$2:$E$75,2,FALSE))))))</f>
        <v>0</v>
      </c>
      <c r="P1365" s="25">
        <f>(IF(N1365="No",0,(IF(D1365="CO2",0,(VLOOKUP(F1365,'Rule Reductions'!$C$2:$E$75,3,FALSE))))))</f>
        <v>0</v>
      </c>
      <c r="Q1365" s="22">
        <f t="shared" si="126"/>
        <v>0.26402288887628544</v>
      </c>
      <c r="R1365" s="22">
        <f t="shared" si="127"/>
        <v>0.32623713175074753</v>
      </c>
      <c r="S1365" s="22">
        <f t="shared" si="128"/>
        <v>0.23020067622602172</v>
      </c>
      <c r="T1365" s="22">
        <f t="shared" si="129"/>
        <v>0.26880121073077651</v>
      </c>
      <c r="U1365" s="22">
        <f t="shared" si="130"/>
        <v>0.36620162387061972</v>
      </c>
      <c r="V1365" s="22">
        <f t="shared" si="131"/>
        <v>0.22483778954953382</v>
      </c>
    </row>
    <row r="1366" spans="1:22" x14ac:dyDescent="0.25">
      <c r="A1366" s="1" t="s">
        <v>42</v>
      </c>
      <c r="B1366" s="1" t="s">
        <v>45</v>
      </c>
      <c r="C1366" s="1" t="s">
        <v>79</v>
      </c>
      <c r="D1366" s="1" t="s">
        <v>23</v>
      </c>
      <c r="E1366" s="2">
        <v>420.81707691686898</v>
      </c>
      <c r="F1366" s="1" t="s">
        <v>17</v>
      </c>
      <c r="G1366" s="1" t="s">
        <v>123</v>
      </c>
      <c r="H1366" s="13">
        <f>IF(G1366="Mix",'Growth Factors'!$N$7,(IF(G1366="Oil",'Growth Factors'!$E$7,'Growth Factors'!$K$7)))</f>
        <v>0.15686781820291032</v>
      </c>
      <c r="I1366" s="23">
        <f>IF(G1366="Mix",'Growth Factors'!$O$7,(IF(G1366="Oil",'Growth Factors'!$F$7,'Growth Factors'!$L$7)))</f>
        <v>0.42947166600434089</v>
      </c>
      <c r="J1366" s="23">
        <f>IF(G1366="Mix",'Growth Factors'!$P$7,(IF(G1366="Oil",'Growth Factors'!$G$7,'Growth Factors'!$M$7)))</f>
        <v>8.6691922351452653E-3</v>
      </c>
      <c r="K1366" s="23">
        <f>IF(G1366="Mix",'Growth Factors'!$N$12,(IF(G1366="Oil",'Growth Factors'!$E$12,'Growth Factors'!$K$12)))</f>
        <v>0.17780496801595774</v>
      </c>
      <c r="L1366" s="23">
        <f>IF(G1366="Mix",'Growth Factors'!$O$12,(IF(G1366="Oil",'Growth Factors'!$F$12,'Growth Factors'!$L$12)))</f>
        <v>0.6045838882858261</v>
      </c>
      <c r="M1366" s="23">
        <f>IF(G1366="Mix",'Growth Factors'!$P$12,(IF(G1366="Oil",'Growth Factors'!$G$12,'Growth Factors'!$M$12)))</f>
        <v>-1.4829342437752569E-2</v>
      </c>
      <c r="N1366" s="24" t="str">
        <f>VLOOKUP(A1366,'Part 50 Counties'!$A$2:$B$34,2)</f>
        <v>Yes</v>
      </c>
      <c r="O1366" s="25">
        <f>(IF(N1366="No",0,(IF(D1366="CO2",0,(VLOOKUP(F1366,'Rule Reductions'!$C$2:$E$75,2,FALSE))))))</f>
        <v>0.75119553240227843</v>
      </c>
      <c r="P1366" s="25">
        <f>(IF(N1366="No",0,(IF(D1366="CO2",0,(VLOOKUP(F1366,'Rule Reductions'!$C$2:$E$75,3,FALSE))))))</f>
        <v>0.75119553240227843</v>
      </c>
      <c r="Q1366" s="22">
        <f t="shared" si="126"/>
        <v>121.1254126878825</v>
      </c>
      <c r="R1366" s="22">
        <f t="shared" si="127"/>
        <v>149.66735416616257</v>
      </c>
      <c r="S1366" s="22">
        <f t="shared" si="128"/>
        <v>105.60884333771476</v>
      </c>
      <c r="T1366" s="22">
        <f t="shared" si="129"/>
        <v>123.31755674419557</v>
      </c>
      <c r="U1366" s="22">
        <f t="shared" si="130"/>
        <v>168.00180850640496</v>
      </c>
      <c r="V1366" s="22">
        <f t="shared" si="131"/>
        <v>103.14851929288425</v>
      </c>
    </row>
    <row r="1367" spans="1:22" x14ac:dyDescent="0.25">
      <c r="A1367" s="1" t="s">
        <v>42</v>
      </c>
      <c r="B1367" s="1" t="s">
        <v>45</v>
      </c>
      <c r="C1367" s="1" t="s">
        <v>79</v>
      </c>
      <c r="D1367" s="1" t="s">
        <v>24</v>
      </c>
      <c r="E1367" s="2">
        <v>14.371706095693799</v>
      </c>
      <c r="F1367" s="1" t="s">
        <v>17</v>
      </c>
      <c r="G1367" s="1" t="s">
        <v>123</v>
      </c>
      <c r="H1367" s="13">
        <f>IF(G1367="Mix",'Growth Factors'!$N$7,(IF(G1367="Oil",'Growth Factors'!$E$7,'Growth Factors'!$K$7)))</f>
        <v>0.15686781820291032</v>
      </c>
      <c r="I1367" s="23">
        <f>IF(G1367="Mix",'Growth Factors'!$O$7,(IF(G1367="Oil",'Growth Factors'!$F$7,'Growth Factors'!$L$7)))</f>
        <v>0.42947166600434089</v>
      </c>
      <c r="J1367" s="23">
        <f>IF(G1367="Mix",'Growth Factors'!$P$7,(IF(G1367="Oil",'Growth Factors'!$G$7,'Growth Factors'!$M$7)))</f>
        <v>8.6691922351452653E-3</v>
      </c>
      <c r="K1367" s="23">
        <f>IF(G1367="Mix",'Growth Factors'!$N$12,(IF(G1367="Oil",'Growth Factors'!$E$12,'Growth Factors'!$K$12)))</f>
        <v>0.17780496801595774</v>
      </c>
      <c r="L1367" s="23">
        <f>IF(G1367="Mix",'Growth Factors'!$O$12,(IF(G1367="Oil",'Growth Factors'!$F$12,'Growth Factors'!$L$12)))</f>
        <v>0.6045838882858261</v>
      </c>
      <c r="M1367" s="23">
        <f>IF(G1367="Mix",'Growth Factors'!$P$12,(IF(G1367="Oil",'Growth Factors'!$G$12,'Growth Factors'!$M$12)))</f>
        <v>-1.4829342437752569E-2</v>
      </c>
      <c r="N1367" s="24" t="str">
        <f>VLOOKUP(A1367,'Part 50 Counties'!$A$2:$B$34,2)</f>
        <v>Yes</v>
      </c>
      <c r="O1367" s="25">
        <f>(IF(N1367="No",0,(IF(D1367="CO2",0,(VLOOKUP(F1367,'Rule Reductions'!$C$2:$E$75,2,FALSE))))))</f>
        <v>0</v>
      </c>
      <c r="P1367" s="25">
        <f>(IF(N1367="No",0,(IF(D1367="CO2",0,(VLOOKUP(F1367,'Rule Reductions'!$C$2:$E$75,3,FALSE))))))</f>
        <v>0</v>
      </c>
      <c r="Q1367" s="22">
        <f t="shared" si="126"/>
        <v>16.626164274778752</v>
      </c>
      <c r="R1367" s="22">
        <f t="shared" si="127"/>
        <v>20.543946655936157</v>
      </c>
      <c r="S1367" s="22">
        <f t="shared" si="128"/>
        <v>14.496297178584376</v>
      </c>
      <c r="T1367" s="22">
        <f t="shared" si="129"/>
        <v>16.927066838373378</v>
      </c>
      <c r="U1367" s="22">
        <f t="shared" si="130"/>
        <v>23.060608048329463</v>
      </c>
      <c r="V1367" s="22">
        <f t="shared" si="131"/>
        <v>14.15858314458602</v>
      </c>
    </row>
    <row r="1368" spans="1:22" x14ac:dyDescent="0.25">
      <c r="A1368" s="1" t="s">
        <v>43</v>
      </c>
      <c r="B1368" s="1" t="s">
        <v>45</v>
      </c>
      <c r="C1368" s="1" t="s">
        <v>79</v>
      </c>
      <c r="D1368" s="1" t="s">
        <v>23</v>
      </c>
      <c r="E1368" s="2">
        <v>26.021548587156001</v>
      </c>
      <c r="F1368" s="1" t="s">
        <v>17</v>
      </c>
      <c r="G1368" s="1" t="s">
        <v>123</v>
      </c>
      <c r="H1368" s="13">
        <f>IF(G1368="Mix",'Growth Factors'!$N$7,(IF(G1368="Oil",'Growth Factors'!$E$7,'Growth Factors'!$K$7)))</f>
        <v>0.15686781820291032</v>
      </c>
      <c r="I1368" s="23">
        <f>IF(G1368="Mix",'Growth Factors'!$O$7,(IF(G1368="Oil",'Growth Factors'!$F$7,'Growth Factors'!$L$7)))</f>
        <v>0.42947166600434089</v>
      </c>
      <c r="J1368" s="23">
        <f>IF(G1368="Mix",'Growth Factors'!$P$7,(IF(G1368="Oil",'Growth Factors'!$G$7,'Growth Factors'!$M$7)))</f>
        <v>8.6691922351452653E-3</v>
      </c>
      <c r="K1368" s="23">
        <f>IF(G1368="Mix",'Growth Factors'!$N$12,(IF(G1368="Oil",'Growth Factors'!$E$12,'Growth Factors'!$K$12)))</f>
        <v>0.17780496801595774</v>
      </c>
      <c r="L1368" s="23">
        <f>IF(G1368="Mix",'Growth Factors'!$O$12,(IF(G1368="Oil",'Growth Factors'!$F$12,'Growth Factors'!$L$12)))</f>
        <v>0.6045838882858261</v>
      </c>
      <c r="M1368" s="23">
        <f>IF(G1368="Mix",'Growth Factors'!$P$12,(IF(G1368="Oil",'Growth Factors'!$G$12,'Growth Factors'!$M$12)))</f>
        <v>-1.4829342437752569E-2</v>
      </c>
      <c r="N1368" s="24" t="str">
        <f>VLOOKUP(A1368,'Part 50 Counties'!$A$2:$B$34,2)</f>
        <v>No</v>
      </c>
      <c r="O1368" s="25">
        <f>(IF(N1368="No",0,(IF(D1368="CO2",0,(VLOOKUP(F1368,'Rule Reductions'!$C$2:$E$75,2,FALSE))))))</f>
        <v>0</v>
      </c>
      <c r="P1368" s="25">
        <f>(IF(N1368="No",0,(IF(D1368="CO2",0,(VLOOKUP(F1368,'Rule Reductions'!$C$2:$E$75,3,FALSE))))))</f>
        <v>0</v>
      </c>
      <c r="Q1368" s="22">
        <f t="shared" si="126"/>
        <v>30.103492140284189</v>
      </c>
      <c r="R1368" s="22">
        <f t="shared" si="127"/>
        <v>37.197066410894791</v>
      </c>
      <c r="S1368" s="22">
        <f t="shared" si="128"/>
        <v>26.247134394114227</v>
      </c>
      <c r="T1368" s="22">
        <f t="shared" si="129"/>
        <v>30.648309201420965</v>
      </c>
      <c r="U1368" s="22">
        <f t="shared" si="130"/>
        <v>41.753757611197322</v>
      </c>
      <c r="V1368" s="22">
        <f t="shared" si="131"/>
        <v>25.635666132396448</v>
      </c>
    </row>
    <row r="1369" spans="1:22" x14ac:dyDescent="0.25">
      <c r="A1369" s="1" t="s">
        <v>43</v>
      </c>
      <c r="B1369" s="1" t="s">
        <v>45</v>
      </c>
      <c r="C1369" s="1" t="s">
        <v>79</v>
      </c>
      <c r="D1369" s="1" t="s">
        <v>24</v>
      </c>
      <c r="E1369" s="4">
        <v>0.55296282554974696</v>
      </c>
      <c r="F1369" s="1" t="s">
        <v>17</v>
      </c>
      <c r="G1369" s="1" t="s">
        <v>123</v>
      </c>
      <c r="H1369" s="13">
        <f>IF(G1369="Mix",'Growth Factors'!$N$7,(IF(G1369="Oil",'Growth Factors'!$E$7,'Growth Factors'!$K$7)))</f>
        <v>0.15686781820291032</v>
      </c>
      <c r="I1369" s="23">
        <f>IF(G1369="Mix",'Growth Factors'!$O$7,(IF(G1369="Oil",'Growth Factors'!$F$7,'Growth Factors'!$L$7)))</f>
        <v>0.42947166600434089</v>
      </c>
      <c r="J1369" s="23">
        <f>IF(G1369="Mix",'Growth Factors'!$P$7,(IF(G1369="Oil",'Growth Factors'!$G$7,'Growth Factors'!$M$7)))</f>
        <v>8.6691922351452653E-3</v>
      </c>
      <c r="K1369" s="23">
        <f>IF(G1369="Mix",'Growth Factors'!$N$12,(IF(G1369="Oil",'Growth Factors'!$E$12,'Growth Factors'!$K$12)))</f>
        <v>0.17780496801595774</v>
      </c>
      <c r="L1369" s="23">
        <f>IF(G1369="Mix",'Growth Factors'!$O$12,(IF(G1369="Oil",'Growth Factors'!$F$12,'Growth Factors'!$L$12)))</f>
        <v>0.6045838882858261</v>
      </c>
      <c r="M1369" s="23">
        <f>IF(G1369="Mix",'Growth Factors'!$P$12,(IF(G1369="Oil",'Growth Factors'!$G$12,'Growth Factors'!$M$12)))</f>
        <v>-1.4829342437752569E-2</v>
      </c>
      <c r="N1369" s="24" t="str">
        <f>VLOOKUP(A1369,'Part 50 Counties'!$A$2:$B$34,2)</f>
        <v>No</v>
      </c>
      <c r="O1369" s="25">
        <f>(IF(N1369="No",0,(IF(D1369="CO2",0,(VLOOKUP(F1369,'Rule Reductions'!$C$2:$E$75,2,FALSE))))))</f>
        <v>0</v>
      </c>
      <c r="P1369" s="25">
        <f>(IF(N1369="No",0,(IF(D1369="CO2",0,(VLOOKUP(F1369,'Rule Reductions'!$C$2:$E$75,3,FALSE))))))</f>
        <v>0</v>
      </c>
      <c r="Q1369" s="22">
        <f t="shared" si="126"/>
        <v>0.63970489754105231</v>
      </c>
      <c r="R1369" s="22">
        <f t="shared" si="127"/>
        <v>0.79044469147706453</v>
      </c>
      <c r="S1369" s="22">
        <f t="shared" si="128"/>
        <v>0.55775656658332673</v>
      </c>
      <c r="T1369" s="22">
        <f t="shared" si="129"/>
        <v>0.65128236306063336</v>
      </c>
      <c r="U1369" s="22">
        <f t="shared" si="130"/>
        <v>0.88727524069812991</v>
      </c>
      <c r="V1369" s="22">
        <f t="shared" si="131"/>
        <v>0.54476275045432254</v>
      </c>
    </row>
    <row r="1370" spans="1:22" x14ac:dyDescent="0.25">
      <c r="A1370" s="1" t="s">
        <v>22</v>
      </c>
      <c r="B1370" s="1" t="s">
        <v>45</v>
      </c>
      <c r="C1370" s="1" t="s">
        <v>79</v>
      </c>
      <c r="D1370" s="1" t="s">
        <v>23</v>
      </c>
      <c r="E1370" s="2">
        <v>268.33776695420698</v>
      </c>
      <c r="F1370" s="1" t="s">
        <v>17</v>
      </c>
      <c r="G1370" s="1" t="s">
        <v>123</v>
      </c>
      <c r="H1370" s="13">
        <f>IF(G1370="Mix",'Growth Factors'!$N$7,(IF(G1370="Oil",'Growth Factors'!$E$7,'Growth Factors'!$K$7)))</f>
        <v>0.15686781820291032</v>
      </c>
      <c r="I1370" s="23">
        <f>IF(G1370="Mix",'Growth Factors'!$O$7,(IF(G1370="Oil",'Growth Factors'!$F$7,'Growth Factors'!$L$7)))</f>
        <v>0.42947166600434089</v>
      </c>
      <c r="J1370" s="23">
        <f>IF(G1370="Mix",'Growth Factors'!$P$7,(IF(G1370="Oil",'Growth Factors'!$G$7,'Growth Factors'!$M$7)))</f>
        <v>8.6691922351452653E-3</v>
      </c>
      <c r="K1370" s="23">
        <f>IF(G1370="Mix",'Growth Factors'!$N$12,(IF(G1370="Oil",'Growth Factors'!$E$12,'Growth Factors'!$K$12)))</f>
        <v>0.17780496801595774</v>
      </c>
      <c r="L1370" s="23">
        <f>IF(G1370="Mix",'Growth Factors'!$O$12,(IF(G1370="Oil",'Growth Factors'!$F$12,'Growth Factors'!$L$12)))</f>
        <v>0.6045838882858261</v>
      </c>
      <c r="M1370" s="23">
        <f>IF(G1370="Mix",'Growth Factors'!$P$12,(IF(G1370="Oil",'Growth Factors'!$G$12,'Growth Factors'!$M$12)))</f>
        <v>-1.4829342437752569E-2</v>
      </c>
      <c r="N1370" s="24" t="str">
        <f>VLOOKUP(A1370,'Part 50 Counties'!$A$2:$B$34,2)</f>
        <v>Yes</v>
      </c>
      <c r="O1370" s="25">
        <f>(IF(N1370="No",0,(IF(D1370="CO2",0,(VLOOKUP(F1370,'Rule Reductions'!$C$2:$E$75,2,FALSE))))))</f>
        <v>0.75119553240227843</v>
      </c>
      <c r="P1370" s="25">
        <f>(IF(N1370="No",0,(IF(D1370="CO2",0,(VLOOKUP(F1370,'Rule Reductions'!$C$2:$E$75,3,FALSE))))))</f>
        <v>0.75119553240227843</v>
      </c>
      <c r="Q1370" s="22">
        <f t="shared" si="126"/>
        <v>77.236701039330512</v>
      </c>
      <c r="R1370" s="22">
        <f t="shared" si="127"/>
        <v>95.436724899893349</v>
      </c>
      <c r="S1370" s="22">
        <f t="shared" si="128"/>
        <v>67.342422031645114</v>
      </c>
      <c r="T1370" s="22">
        <f t="shared" si="129"/>
        <v>78.634541272485279</v>
      </c>
      <c r="U1370" s="22">
        <f t="shared" si="130"/>
        <v>107.12785343495612</v>
      </c>
      <c r="V1370" s="22">
        <f t="shared" si="131"/>
        <v>65.773574433989324</v>
      </c>
    </row>
    <row r="1371" spans="1:22" x14ac:dyDescent="0.25">
      <c r="A1371" s="1" t="s">
        <v>22</v>
      </c>
      <c r="B1371" s="1" t="s">
        <v>45</v>
      </c>
      <c r="C1371" s="1" t="s">
        <v>79</v>
      </c>
      <c r="D1371" s="1" t="s">
        <v>24</v>
      </c>
      <c r="E1371" s="6">
        <v>9.1642467299455106</v>
      </c>
      <c r="F1371" s="1" t="s">
        <v>17</v>
      </c>
      <c r="G1371" s="1" t="s">
        <v>123</v>
      </c>
      <c r="H1371" s="13">
        <f>IF(G1371="Mix",'Growth Factors'!$N$7,(IF(G1371="Oil",'Growth Factors'!$E$7,'Growth Factors'!$K$7)))</f>
        <v>0.15686781820291032</v>
      </c>
      <c r="I1371" s="23">
        <f>IF(G1371="Mix",'Growth Factors'!$O$7,(IF(G1371="Oil",'Growth Factors'!$F$7,'Growth Factors'!$L$7)))</f>
        <v>0.42947166600434089</v>
      </c>
      <c r="J1371" s="23">
        <f>IF(G1371="Mix",'Growth Factors'!$P$7,(IF(G1371="Oil",'Growth Factors'!$G$7,'Growth Factors'!$M$7)))</f>
        <v>8.6691922351452653E-3</v>
      </c>
      <c r="K1371" s="23">
        <f>IF(G1371="Mix",'Growth Factors'!$N$12,(IF(G1371="Oil",'Growth Factors'!$E$12,'Growth Factors'!$K$12)))</f>
        <v>0.17780496801595774</v>
      </c>
      <c r="L1371" s="23">
        <f>IF(G1371="Mix",'Growth Factors'!$O$12,(IF(G1371="Oil",'Growth Factors'!$F$12,'Growth Factors'!$L$12)))</f>
        <v>0.6045838882858261</v>
      </c>
      <c r="M1371" s="23">
        <f>IF(G1371="Mix",'Growth Factors'!$P$12,(IF(G1371="Oil",'Growth Factors'!$G$12,'Growth Factors'!$M$12)))</f>
        <v>-1.4829342437752569E-2</v>
      </c>
      <c r="N1371" s="24" t="str">
        <f>VLOOKUP(A1371,'Part 50 Counties'!$A$2:$B$34,2)</f>
        <v>Yes</v>
      </c>
      <c r="O1371" s="25">
        <f>(IF(N1371="No",0,(IF(D1371="CO2",0,(VLOOKUP(F1371,'Rule Reductions'!$C$2:$E$75,2,FALSE))))))</f>
        <v>0</v>
      </c>
      <c r="P1371" s="25">
        <f>(IF(N1371="No",0,(IF(D1371="CO2",0,(VLOOKUP(F1371,'Rule Reductions'!$C$2:$E$75,3,FALSE))))))</f>
        <v>0</v>
      </c>
      <c r="Q1371" s="22">
        <f t="shared" si="126"/>
        <v>10.601822119945219</v>
      </c>
      <c r="R1371" s="22">
        <f t="shared" si="127"/>
        <v>13.100031040730043</v>
      </c>
      <c r="S1371" s="22">
        <f t="shared" si="128"/>
        <v>9.2436933465377091</v>
      </c>
      <c r="T1371" s="22">
        <f t="shared" si="129"/>
        <v>10.793695326653816</v>
      </c>
      <c r="U1371" s="22">
        <f t="shared" si="130"/>
        <v>14.704802651146634</v>
      </c>
      <c r="V1371" s="22">
        <f t="shared" si="131"/>
        <v>9.0283469770030944</v>
      </c>
    </row>
    <row r="1372" spans="1:22" x14ac:dyDescent="0.25">
      <c r="A1372" s="1" t="s">
        <v>44</v>
      </c>
      <c r="B1372" s="1" t="s">
        <v>45</v>
      </c>
      <c r="C1372" s="1" t="s">
        <v>79</v>
      </c>
      <c r="D1372" s="1" t="s">
        <v>23</v>
      </c>
      <c r="E1372" s="2">
        <v>114.024944791377</v>
      </c>
      <c r="F1372" s="1" t="s">
        <v>17</v>
      </c>
      <c r="G1372" s="1" t="s">
        <v>123</v>
      </c>
      <c r="H1372" s="13">
        <f>IF(G1372="Mix",'Growth Factors'!$N$7,(IF(G1372="Oil",'Growth Factors'!$E$7,'Growth Factors'!$K$7)))</f>
        <v>0.15686781820291032</v>
      </c>
      <c r="I1372" s="23">
        <f>IF(G1372="Mix",'Growth Factors'!$O$7,(IF(G1372="Oil",'Growth Factors'!$F$7,'Growth Factors'!$L$7)))</f>
        <v>0.42947166600434089</v>
      </c>
      <c r="J1372" s="23">
        <f>IF(G1372="Mix",'Growth Factors'!$P$7,(IF(G1372="Oil",'Growth Factors'!$G$7,'Growth Factors'!$M$7)))</f>
        <v>8.6691922351452653E-3</v>
      </c>
      <c r="K1372" s="23">
        <f>IF(G1372="Mix",'Growth Factors'!$N$12,(IF(G1372="Oil",'Growth Factors'!$E$12,'Growth Factors'!$K$12)))</f>
        <v>0.17780496801595774</v>
      </c>
      <c r="L1372" s="23">
        <f>IF(G1372="Mix",'Growth Factors'!$O$12,(IF(G1372="Oil",'Growth Factors'!$F$12,'Growth Factors'!$L$12)))</f>
        <v>0.6045838882858261</v>
      </c>
      <c r="M1372" s="23">
        <f>IF(G1372="Mix",'Growth Factors'!$P$12,(IF(G1372="Oil",'Growth Factors'!$G$12,'Growth Factors'!$M$12)))</f>
        <v>-1.4829342437752569E-2</v>
      </c>
      <c r="N1372" s="24" t="str">
        <f>VLOOKUP(A1372,'Part 50 Counties'!$A$2:$B$34,2)</f>
        <v>Yes</v>
      </c>
      <c r="O1372" s="25">
        <f>(IF(N1372="No",0,(IF(D1372="CO2",0,(VLOOKUP(F1372,'Rule Reductions'!$C$2:$E$75,2,FALSE))))))</f>
        <v>0.75119553240227843</v>
      </c>
      <c r="P1372" s="25">
        <f>(IF(N1372="No",0,(IF(D1372="CO2",0,(VLOOKUP(F1372,'Rule Reductions'!$C$2:$E$75,3,FALSE))))))</f>
        <v>0.75119553240227843</v>
      </c>
      <c r="Q1372" s="22">
        <f t="shared" si="126"/>
        <v>32.820242457263532</v>
      </c>
      <c r="R1372" s="22">
        <f t="shared" si="127"/>
        <v>40.553990633891146</v>
      </c>
      <c r="S1372" s="22">
        <f t="shared" si="128"/>
        <v>28.615859934417475</v>
      </c>
      <c r="T1372" s="22">
        <f t="shared" si="129"/>
        <v>33.414227632074351</v>
      </c>
      <c r="U1372" s="22">
        <f t="shared" si="130"/>
        <v>45.521909614848155</v>
      </c>
      <c r="V1372" s="22">
        <f t="shared" si="131"/>
        <v>27.949208487104375</v>
      </c>
    </row>
    <row r="1373" spans="1:22" x14ac:dyDescent="0.25">
      <c r="A1373" s="1" t="s">
        <v>44</v>
      </c>
      <c r="B1373" s="1" t="s">
        <v>45</v>
      </c>
      <c r="C1373" s="1" t="s">
        <v>79</v>
      </c>
      <c r="D1373" s="1" t="s">
        <v>24</v>
      </c>
      <c r="E1373" s="6">
        <v>3.8941694242201899</v>
      </c>
      <c r="F1373" s="1" t="s">
        <v>17</v>
      </c>
      <c r="G1373" s="1" t="s">
        <v>123</v>
      </c>
      <c r="H1373" s="13">
        <f>IF(G1373="Mix",'Growth Factors'!$N$7,(IF(G1373="Oil",'Growth Factors'!$E$7,'Growth Factors'!$K$7)))</f>
        <v>0.15686781820291032</v>
      </c>
      <c r="I1373" s="23">
        <f>IF(G1373="Mix",'Growth Factors'!$O$7,(IF(G1373="Oil",'Growth Factors'!$F$7,'Growth Factors'!$L$7)))</f>
        <v>0.42947166600434089</v>
      </c>
      <c r="J1373" s="23">
        <f>IF(G1373="Mix",'Growth Factors'!$P$7,(IF(G1373="Oil",'Growth Factors'!$G$7,'Growth Factors'!$M$7)))</f>
        <v>8.6691922351452653E-3</v>
      </c>
      <c r="K1373" s="23">
        <f>IF(G1373="Mix",'Growth Factors'!$N$12,(IF(G1373="Oil",'Growth Factors'!$E$12,'Growth Factors'!$K$12)))</f>
        <v>0.17780496801595774</v>
      </c>
      <c r="L1373" s="23">
        <f>IF(G1373="Mix",'Growth Factors'!$O$12,(IF(G1373="Oil",'Growth Factors'!$F$12,'Growth Factors'!$L$12)))</f>
        <v>0.6045838882858261</v>
      </c>
      <c r="M1373" s="23">
        <f>IF(G1373="Mix",'Growth Factors'!$P$12,(IF(G1373="Oil",'Growth Factors'!$G$12,'Growth Factors'!$M$12)))</f>
        <v>-1.4829342437752569E-2</v>
      </c>
      <c r="N1373" s="24" t="str">
        <f>VLOOKUP(A1373,'Part 50 Counties'!$A$2:$B$34,2)</f>
        <v>Yes</v>
      </c>
      <c r="O1373" s="25">
        <f>(IF(N1373="No",0,(IF(D1373="CO2",0,(VLOOKUP(F1373,'Rule Reductions'!$C$2:$E$75,2,FALSE))))))</f>
        <v>0</v>
      </c>
      <c r="P1373" s="25">
        <f>(IF(N1373="No",0,(IF(D1373="CO2",0,(VLOOKUP(F1373,'Rule Reductions'!$C$2:$E$75,3,FALSE))))))</f>
        <v>0</v>
      </c>
      <c r="Q1373" s="22">
        <f t="shared" si="126"/>
        <v>4.5050392855100947</v>
      </c>
      <c r="R1373" s="22">
        <f t="shared" si="127"/>
        <v>5.5666048545431996</v>
      </c>
      <c r="S1373" s="22">
        <f t="shared" si="128"/>
        <v>3.9279287275549795</v>
      </c>
      <c r="T1373" s="22">
        <f t="shared" si="129"/>
        <v>4.5865720941423813</v>
      </c>
      <c r="U1373" s="22">
        <f t="shared" si="130"/>
        <v>6.2485215163590091</v>
      </c>
      <c r="V1373" s="22">
        <f t="shared" si="131"/>
        <v>3.8364214523178028</v>
      </c>
    </row>
    <row r="1374" spans="1:22" x14ac:dyDescent="0.25">
      <c r="A1374" s="1" t="s">
        <v>49</v>
      </c>
      <c r="B1374" s="1" t="s">
        <v>45</v>
      </c>
      <c r="C1374" s="1" t="s">
        <v>79</v>
      </c>
      <c r="D1374" s="1" t="s">
        <v>23</v>
      </c>
      <c r="E1374" s="3">
        <v>0</v>
      </c>
      <c r="F1374" s="1" t="s">
        <v>17</v>
      </c>
      <c r="G1374" s="1" t="s">
        <v>123</v>
      </c>
      <c r="H1374" s="13">
        <f>IF(G1374="Mix",'Growth Factors'!$N$7,(IF(G1374="Oil",'Growth Factors'!$E$7,'Growth Factors'!$K$7)))</f>
        <v>0.15686781820291032</v>
      </c>
      <c r="I1374" s="23">
        <f>IF(G1374="Mix",'Growth Factors'!$O$7,(IF(G1374="Oil",'Growth Factors'!$F$7,'Growth Factors'!$L$7)))</f>
        <v>0.42947166600434089</v>
      </c>
      <c r="J1374" s="23">
        <f>IF(G1374="Mix",'Growth Factors'!$P$7,(IF(G1374="Oil",'Growth Factors'!$G$7,'Growth Factors'!$M$7)))</f>
        <v>8.6691922351452653E-3</v>
      </c>
      <c r="K1374" s="23">
        <f>IF(G1374="Mix",'Growth Factors'!$N$12,(IF(G1374="Oil",'Growth Factors'!$E$12,'Growth Factors'!$K$12)))</f>
        <v>0.17780496801595774</v>
      </c>
      <c r="L1374" s="23">
        <f>IF(G1374="Mix",'Growth Factors'!$O$12,(IF(G1374="Oil",'Growth Factors'!$F$12,'Growth Factors'!$L$12)))</f>
        <v>0.6045838882858261</v>
      </c>
      <c r="M1374" s="23">
        <f>IF(G1374="Mix",'Growth Factors'!$P$12,(IF(G1374="Oil",'Growth Factors'!$G$12,'Growth Factors'!$M$12)))</f>
        <v>-1.4829342437752569E-2</v>
      </c>
      <c r="N1374" s="24" t="str">
        <f>VLOOKUP(A1374,'Part 50 Counties'!$A$2:$B$34,2)</f>
        <v>No</v>
      </c>
      <c r="O1374" s="25">
        <f>(IF(N1374="No",0,(IF(D1374="CO2",0,(VLOOKUP(F1374,'Rule Reductions'!$C$2:$E$75,2,FALSE))))))</f>
        <v>0</v>
      </c>
      <c r="P1374" s="25">
        <f>(IF(N1374="No",0,(IF(D1374="CO2",0,(VLOOKUP(F1374,'Rule Reductions'!$C$2:$E$75,3,FALSE))))))</f>
        <v>0</v>
      </c>
      <c r="Q1374" s="22">
        <f t="shared" si="126"/>
        <v>0</v>
      </c>
      <c r="R1374" s="22">
        <f t="shared" si="127"/>
        <v>0</v>
      </c>
      <c r="S1374" s="22">
        <f t="shared" si="128"/>
        <v>0</v>
      </c>
      <c r="T1374" s="22">
        <f t="shared" si="129"/>
        <v>0</v>
      </c>
      <c r="U1374" s="22">
        <f t="shared" si="130"/>
        <v>0</v>
      </c>
      <c r="V1374" s="22">
        <f t="shared" si="131"/>
        <v>0</v>
      </c>
    </row>
    <row r="1375" spans="1:22" x14ac:dyDescent="0.25">
      <c r="A1375" s="1" t="s">
        <v>49</v>
      </c>
      <c r="B1375" s="1" t="s">
        <v>45</v>
      </c>
      <c r="C1375" s="1" t="s">
        <v>79</v>
      </c>
      <c r="D1375" s="1" t="s">
        <v>24</v>
      </c>
      <c r="E1375" s="3">
        <v>0</v>
      </c>
      <c r="F1375" s="1" t="s">
        <v>17</v>
      </c>
      <c r="G1375" s="1" t="s">
        <v>123</v>
      </c>
      <c r="H1375" s="13">
        <f>IF(G1375="Mix",'Growth Factors'!$N$7,(IF(G1375="Oil",'Growth Factors'!$E$7,'Growth Factors'!$K$7)))</f>
        <v>0.15686781820291032</v>
      </c>
      <c r="I1375" s="23">
        <f>IF(G1375="Mix",'Growth Factors'!$O$7,(IF(G1375="Oil",'Growth Factors'!$F$7,'Growth Factors'!$L$7)))</f>
        <v>0.42947166600434089</v>
      </c>
      <c r="J1375" s="23">
        <f>IF(G1375="Mix",'Growth Factors'!$P$7,(IF(G1375="Oil",'Growth Factors'!$G$7,'Growth Factors'!$M$7)))</f>
        <v>8.6691922351452653E-3</v>
      </c>
      <c r="K1375" s="23">
        <f>IF(G1375="Mix",'Growth Factors'!$N$12,(IF(G1375="Oil",'Growth Factors'!$E$12,'Growth Factors'!$K$12)))</f>
        <v>0.17780496801595774</v>
      </c>
      <c r="L1375" s="23">
        <f>IF(G1375="Mix",'Growth Factors'!$O$12,(IF(G1375="Oil",'Growth Factors'!$F$12,'Growth Factors'!$L$12)))</f>
        <v>0.6045838882858261</v>
      </c>
      <c r="M1375" s="23">
        <f>IF(G1375="Mix",'Growth Factors'!$P$12,(IF(G1375="Oil",'Growth Factors'!$G$12,'Growth Factors'!$M$12)))</f>
        <v>-1.4829342437752569E-2</v>
      </c>
      <c r="N1375" s="24" t="str">
        <f>VLOOKUP(A1375,'Part 50 Counties'!$A$2:$B$34,2)</f>
        <v>No</v>
      </c>
      <c r="O1375" s="25">
        <f>(IF(N1375="No",0,(IF(D1375="CO2",0,(VLOOKUP(F1375,'Rule Reductions'!$C$2:$E$75,2,FALSE))))))</f>
        <v>0</v>
      </c>
      <c r="P1375" s="25">
        <f>(IF(N1375="No",0,(IF(D1375="CO2",0,(VLOOKUP(F1375,'Rule Reductions'!$C$2:$E$75,3,FALSE))))))</f>
        <v>0</v>
      </c>
      <c r="Q1375" s="22">
        <f t="shared" si="126"/>
        <v>0</v>
      </c>
      <c r="R1375" s="22">
        <f t="shared" si="127"/>
        <v>0</v>
      </c>
      <c r="S1375" s="22">
        <f t="shared" si="128"/>
        <v>0</v>
      </c>
      <c r="T1375" s="22">
        <f t="shared" si="129"/>
        <v>0</v>
      </c>
      <c r="U1375" s="22">
        <f t="shared" si="130"/>
        <v>0</v>
      </c>
      <c r="V1375" s="22">
        <f t="shared" si="131"/>
        <v>0</v>
      </c>
    </row>
    <row r="1376" spans="1:22" x14ac:dyDescent="0.25">
      <c r="A1376" s="1" t="s">
        <v>39</v>
      </c>
      <c r="B1376" s="1" t="s">
        <v>45</v>
      </c>
      <c r="C1376" s="1" t="s">
        <v>80</v>
      </c>
      <c r="D1376" s="1" t="s">
        <v>23</v>
      </c>
      <c r="E1376" s="2">
        <v>234.58435</v>
      </c>
      <c r="F1376" s="1" t="s">
        <v>17</v>
      </c>
      <c r="G1376" s="1" t="s">
        <v>123</v>
      </c>
      <c r="H1376" s="13">
        <f>IF(G1376="Mix",'Growth Factors'!$N$7,(IF(G1376="Oil",'Growth Factors'!$E$7,'Growth Factors'!$K$7)))</f>
        <v>0.15686781820291032</v>
      </c>
      <c r="I1376" s="23">
        <f>IF(G1376="Mix",'Growth Factors'!$O$7,(IF(G1376="Oil",'Growth Factors'!$F$7,'Growth Factors'!$L$7)))</f>
        <v>0.42947166600434089</v>
      </c>
      <c r="J1376" s="23">
        <f>IF(G1376="Mix",'Growth Factors'!$P$7,(IF(G1376="Oil",'Growth Factors'!$G$7,'Growth Factors'!$M$7)))</f>
        <v>8.6691922351452653E-3</v>
      </c>
      <c r="K1376" s="23">
        <f>IF(G1376="Mix",'Growth Factors'!$N$12,(IF(G1376="Oil",'Growth Factors'!$E$12,'Growth Factors'!$K$12)))</f>
        <v>0.17780496801595774</v>
      </c>
      <c r="L1376" s="23">
        <f>IF(G1376="Mix",'Growth Factors'!$O$12,(IF(G1376="Oil",'Growth Factors'!$F$12,'Growth Factors'!$L$12)))</f>
        <v>0.6045838882858261</v>
      </c>
      <c r="M1376" s="23">
        <f>IF(G1376="Mix",'Growth Factors'!$P$12,(IF(G1376="Oil",'Growth Factors'!$G$12,'Growth Factors'!$M$12)))</f>
        <v>-1.4829342437752569E-2</v>
      </c>
      <c r="N1376" s="24" t="str">
        <f>VLOOKUP(A1376,'Part 50 Counties'!$A$2:$B$34,2)</f>
        <v>Yes</v>
      </c>
      <c r="O1376" s="25">
        <f>(IF(N1376="No",0,(IF(D1376="CO2",0,(VLOOKUP(F1376,'Rule Reductions'!$C$2:$E$75,2,FALSE))))))</f>
        <v>0.75119553240227843</v>
      </c>
      <c r="P1376" s="25">
        <f>(IF(N1376="No",0,(IF(D1376="CO2",0,(VLOOKUP(F1376,'Rule Reductions'!$C$2:$E$75,3,FALSE))))))</f>
        <v>0.75119553240227843</v>
      </c>
      <c r="Q1376" s="22">
        <f t="shared" si="126"/>
        <v>67.521324020512083</v>
      </c>
      <c r="R1376" s="22">
        <f t="shared" si="127"/>
        <v>83.432020512382451</v>
      </c>
      <c r="S1376" s="22">
        <f t="shared" si="128"/>
        <v>58.871617212254208</v>
      </c>
      <c r="T1376" s="22">
        <f t="shared" si="129"/>
        <v>68.74333404996284</v>
      </c>
      <c r="U1376" s="22">
        <f t="shared" si="130"/>
        <v>93.652556441013701</v>
      </c>
      <c r="V1376" s="22">
        <f t="shared" si="131"/>
        <v>57.500110330750076</v>
      </c>
    </row>
    <row r="1377" spans="1:22" x14ac:dyDescent="0.25">
      <c r="A1377" s="1" t="s">
        <v>39</v>
      </c>
      <c r="B1377" s="1" t="s">
        <v>45</v>
      </c>
      <c r="C1377" s="1" t="s">
        <v>80</v>
      </c>
      <c r="D1377" s="1" t="s">
        <v>24</v>
      </c>
      <c r="E1377" s="6">
        <v>4.9849617739421497</v>
      </c>
      <c r="F1377" s="1" t="s">
        <v>17</v>
      </c>
      <c r="G1377" s="1" t="s">
        <v>123</v>
      </c>
      <c r="H1377" s="13">
        <f>IF(G1377="Mix",'Growth Factors'!$N$7,(IF(G1377="Oil",'Growth Factors'!$E$7,'Growth Factors'!$K$7)))</f>
        <v>0.15686781820291032</v>
      </c>
      <c r="I1377" s="23">
        <f>IF(G1377="Mix",'Growth Factors'!$O$7,(IF(G1377="Oil",'Growth Factors'!$F$7,'Growth Factors'!$L$7)))</f>
        <v>0.42947166600434089</v>
      </c>
      <c r="J1377" s="23">
        <f>IF(G1377="Mix",'Growth Factors'!$P$7,(IF(G1377="Oil",'Growth Factors'!$G$7,'Growth Factors'!$M$7)))</f>
        <v>8.6691922351452653E-3</v>
      </c>
      <c r="K1377" s="23">
        <f>IF(G1377="Mix",'Growth Factors'!$N$12,(IF(G1377="Oil",'Growth Factors'!$E$12,'Growth Factors'!$K$12)))</f>
        <v>0.17780496801595774</v>
      </c>
      <c r="L1377" s="23">
        <f>IF(G1377="Mix",'Growth Factors'!$O$12,(IF(G1377="Oil",'Growth Factors'!$F$12,'Growth Factors'!$L$12)))</f>
        <v>0.6045838882858261</v>
      </c>
      <c r="M1377" s="23">
        <f>IF(G1377="Mix",'Growth Factors'!$P$12,(IF(G1377="Oil",'Growth Factors'!$G$12,'Growth Factors'!$M$12)))</f>
        <v>-1.4829342437752569E-2</v>
      </c>
      <c r="N1377" s="24" t="str">
        <f>VLOOKUP(A1377,'Part 50 Counties'!$A$2:$B$34,2)</f>
        <v>Yes</v>
      </c>
      <c r="O1377" s="25">
        <f>(IF(N1377="No",0,(IF(D1377="CO2",0,(VLOOKUP(F1377,'Rule Reductions'!$C$2:$E$75,2,FALSE))))))</f>
        <v>0</v>
      </c>
      <c r="P1377" s="25">
        <f>(IF(N1377="No",0,(IF(D1377="CO2",0,(VLOOKUP(F1377,'Rule Reductions'!$C$2:$E$75,3,FALSE))))))</f>
        <v>0</v>
      </c>
      <c r="Q1377" s="22">
        <f t="shared" si="126"/>
        <v>5.766941851245365</v>
      </c>
      <c r="R1377" s="22">
        <f t="shared" si="127"/>
        <v>7.12586161196504</v>
      </c>
      <c r="S1377" s="22">
        <f t="shared" si="128"/>
        <v>5.0281773658453046</v>
      </c>
      <c r="T1377" s="22">
        <f t="shared" si="129"/>
        <v>5.8713127427187057</v>
      </c>
      <c r="U1377" s="22">
        <f t="shared" si="130"/>
        <v>7.9987893461883042</v>
      </c>
      <c r="V1377" s="22">
        <f t="shared" si="131"/>
        <v>4.9110380687572546</v>
      </c>
    </row>
    <row r="1378" spans="1:22" x14ac:dyDescent="0.25">
      <c r="A1378" s="1" t="s">
        <v>46</v>
      </c>
      <c r="B1378" s="1" t="s">
        <v>45</v>
      </c>
      <c r="C1378" s="1" t="s">
        <v>80</v>
      </c>
      <c r="D1378" s="1" t="s">
        <v>23</v>
      </c>
      <c r="E1378" s="3">
        <v>0</v>
      </c>
      <c r="F1378" s="1" t="s">
        <v>17</v>
      </c>
      <c r="G1378" s="1" t="s">
        <v>123</v>
      </c>
      <c r="H1378" s="13">
        <f>IF(G1378="Mix",'Growth Factors'!$N$7,(IF(G1378="Oil",'Growth Factors'!$E$7,'Growth Factors'!$K$7)))</f>
        <v>0.15686781820291032</v>
      </c>
      <c r="I1378" s="23">
        <f>IF(G1378="Mix",'Growth Factors'!$O$7,(IF(G1378="Oil",'Growth Factors'!$F$7,'Growth Factors'!$L$7)))</f>
        <v>0.42947166600434089</v>
      </c>
      <c r="J1378" s="23">
        <f>IF(G1378="Mix",'Growth Factors'!$P$7,(IF(G1378="Oil",'Growth Factors'!$G$7,'Growth Factors'!$M$7)))</f>
        <v>8.6691922351452653E-3</v>
      </c>
      <c r="K1378" s="23">
        <f>IF(G1378="Mix",'Growth Factors'!$N$12,(IF(G1378="Oil",'Growth Factors'!$E$12,'Growth Factors'!$K$12)))</f>
        <v>0.17780496801595774</v>
      </c>
      <c r="L1378" s="23">
        <f>IF(G1378="Mix",'Growth Factors'!$O$12,(IF(G1378="Oil",'Growth Factors'!$F$12,'Growth Factors'!$L$12)))</f>
        <v>0.6045838882858261</v>
      </c>
      <c r="M1378" s="23">
        <f>IF(G1378="Mix",'Growth Factors'!$P$12,(IF(G1378="Oil",'Growth Factors'!$G$12,'Growth Factors'!$M$12)))</f>
        <v>-1.4829342437752569E-2</v>
      </c>
      <c r="N1378" s="24" t="str">
        <f>VLOOKUP(A1378,'Part 50 Counties'!$A$2:$B$34,2)</f>
        <v>No</v>
      </c>
      <c r="O1378" s="25">
        <f>(IF(N1378="No",0,(IF(D1378="CO2",0,(VLOOKUP(F1378,'Rule Reductions'!$C$2:$E$75,2,FALSE))))))</f>
        <v>0</v>
      </c>
      <c r="P1378" s="25">
        <f>(IF(N1378="No",0,(IF(D1378="CO2",0,(VLOOKUP(F1378,'Rule Reductions'!$C$2:$E$75,3,FALSE))))))</f>
        <v>0</v>
      </c>
      <c r="Q1378" s="22">
        <f t="shared" si="126"/>
        <v>0</v>
      </c>
      <c r="R1378" s="22">
        <f t="shared" si="127"/>
        <v>0</v>
      </c>
      <c r="S1378" s="22">
        <f t="shared" si="128"/>
        <v>0</v>
      </c>
      <c r="T1378" s="22">
        <f t="shared" si="129"/>
        <v>0</v>
      </c>
      <c r="U1378" s="22">
        <f t="shared" si="130"/>
        <v>0</v>
      </c>
      <c r="V1378" s="22">
        <f t="shared" si="131"/>
        <v>0</v>
      </c>
    </row>
    <row r="1379" spans="1:22" x14ac:dyDescent="0.25">
      <c r="A1379" s="1" t="s">
        <v>46</v>
      </c>
      <c r="B1379" s="1" t="s">
        <v>45</v>
      </c>
      <c r="C1379" s="1" t="s">
        <v>80</v>
      </c>
      <c r="D1379" s="1" t="s">
        <v>24</v>
      </c>
      <c r="E1379" s="3">
        <v>0</v>
      </c>
      <c r="F1379" s="1" t="s">
        <v>17</v>
      </c>
      <c r="G1379" s="1" t="s">
        <v>123</v>
      </c>
      <c r="H1379" s="13">
        <f>IF(G1379="Mix",'Growth Factors'!$N$7,(IF(G1379="Oil",'Growth Factors'!$E$7,'Growth Factors'!$K$7)))</f>
        <v>0.15686781820291032</v>
      </c>
      <c r="I1379" s="23">
        <f>IF(G1379="Mix",'Growth Factors'!$O$7,(IF(G1379="Oil",'Growth Factors'!$F$7,'Growth Factors'!$L$7)))</f>
        <v>0.42947166600434089</v>
      </c>
      <c r="J1379" s="23">
        <f>IF(G1379="Mix",'Growth Factors'!$P$7,(IF(G1379="Oil",'Growth Factors'!$G$7,'Growth Factors'!$M$7)))</f>
        <v>8.6691922351452653E-3</v>
      </c>
      <c r="K1379" s="23">
        <f>IF(G1379="Mix",'Growth Factors'!$N$12,(IF(G1379="Oil",'Growth Factors'!$E$12,'Growth Factors'!$K$12)))</f>
        <v>0.17780496801595774</v>
      </c>
      <c r="L1379" s="23">
        <f>IF(G1379="Mix",'Growth Factors'!$O$12,(IF(G1379="Oil",'Growth Factors'!$F$12,'Growth Factors'!$L$12)))</f>
        <v>0.6045838882858261</v>
      </c>
      <c r="M1379" s="23">
        <f>IF(G1379="Mix",'Growth Factors'!$P$12,(IF(G1379="Oil",'Growth Factors'!$G$12,'Growth Factors'!$M$12)))</f>
        <v>-1.4829342437752569E-2</v>
      </c>
      <c r="N1379" s="24" t="str">
        <f>VLOOKUP(A1379,'Part 50 Counties'!$A$2:$B$34,2)</f>
        <v>No</v>
      </c>
      <c r="O1379" s="25">
        <f>(IF(N1379="No",0,(IF(D1379="CO2",0,(VLOOKUP(F1379,'Rule Reductions'!$C$2:$E$75,2,FALSE))))))</f>
        <v>0</v>
      </c>
      <c r="P1379" s="25">
        <f>(IF(N1379="No",0,(IF(D1379="CO2",0,(VLOOKUP(F1379,'Rule Reductions'!$C$2:$E$75,3,FALSE))))))</f>
        <v>0</v>
      </c>
      <c r="Q1379" s="22">
        <f t="shared" si="126"/>
        <v>0</v>
      </c>
      <c r="R1379" s="22">
        <f t="shared" si="127"/>
        <v>0</v>
      </c>
      <c r="S1379" s="22">
        <f t="shared" si="128"/>
        <v>0</v>
      </c>
      <c r="T1379" s="22">
        <f t="shared" si="129"/>
        <v>0</v>
      </c>
      <c r="U1379" s="22">
        <f t="shared" si="130"/>
        <v>0</v>
      </c>
      <c r="V1379" s="22">
        <f t="shared" si="131"/>
        <v>0</v>
      </c>
    </row>
    <row r="1380" spans="1:22" x14ac:dyDescent="0.25">
      <c r="A1380" s="1" t="s">
        <v>40</v>
      </c>
      <c r="B1380" s="1" t="s">
        <v>45</v>
      </c>
      <c r="C1380" s="1" t="s">
        <v>80</v>
      </c>
      <c r="D1380" s="1" t="s">
        <v>23</v>
      </c>
      <c r="E1380" s="2">
        <v>4409.0090300000002</v>
      </c>
      <c r="F1380" s="1" t="s">
        <v>17</v>
      </c>
      <c r="G1380" s="1" t="s">
        <v>123</v>
      </c>
      <c r="H1380" s="13">
        <f>IF(G1380="Mix",'Growth Factors'!$N$7,(IF(G1380="Oil",'Growth Factors'!$E$7,'Growth Factors'!$K$7)))</f>
        <v>0.15686781820291032</v>
      </c>
      <c r="I1380" s="23">
        <f>IF(G1380="Mix",'Growth Factors'!$O$7,(IF(G1380="Oil",'Growth Factors'!$F$7,'Growth Factors'!$L$7)))</f>
        <v>0.42947166600434089</v>
      </c>
      <c r="J1380" s="23">
        <f>IF(G1380="Mix",'Growth Factors'!$P$7,(IF(G1380="Oil",'Growth Factors'!$G$7,'Growth Factors'!$M$7)))</f>
        <v>8.6691922351452653E-3</v>
      </c>
      <c r="K1380" s="23">
        <f>IF(G1380="Mix",'Growth Factors'!$N$12,(IF(G1380="Oil",'Growth Factors'!$E$12,'Growth Factors'!$K$12)))</f>
        <v>0.17780496801595774</v>
      </c>
      <c r="L1380" s="23">
        <f>IF(G1380="Mix",'Growth Factors'!$O$12,(IF(G1380="Oil",'Growth Factors'!$F$12,'Growth Factors'!$L$12)))</f>
        <v>0.6045838882858261</v>
      </c>
      <c r="M1380" s="23">
        <f>IF(G1380="Mix",'Growth Factors'!$P$12,(IF(G1380="Oil",'Growth Factors'!$G$12,'Growth Factors'!$M$12)))</f>
        <v>-1.4829342437752569E-2</v>
      </c>
      <c r="N1380" s="24" t="str">
        <f>VLOOKUP(A1380,'Part 50 Counties'!$A$2:$B$34,2)</f>
        <v>Yes</v>
      </c>
      <c r="O1380" s="25">
        <f>(IF(N1380="No",0,(IF(D1380="CO2",0,(VLOOKUP(F1380,'Rule Reductions'!$C$2:$E$75,2,FALSE))))))</f>
        <v>0.75119553240227843</v>
      </c>
      <c r="P1380" s="25">
        <f>(IF(N1380="No",0,(IF(D1380="CO2",0,(VLOOKUP(F1380,'Rule Reductions'!$C$2:$E$75,3,FALSE))))))</f>
        <v>0.75119553240227843</v>
      </c>
      <c r="Q1380" s="22">
        <f t="shared" si="126"/>
        <v>1269.0621830654677</v>
      </c>
      <c r="R1380" s="22">
        <f t="shared" si="127"/>
        <v>1568.1034639789032</v>
      </c>
      <c r="S1380" s="22">
        <f t="shared" si="128"/>
        <v>1106.4910847613332</v>
      </c>
      <c r="T1380" s="22">
        <f t="shared" si="129"/>
        <v>1292.0298416266587</v>
      </c>
      <c r="U1380" s="22">
        <f t="shared" si="130"/>
        <v>1760.1982699656396</v>
      </c>
      <c r="V1380" s="22">
        <f t="shared" si="131"/>
        <v>1080.7136353054814</v>
      </c>
    </row>
    <row r="1381" spans="1:22" x14ac:dyDescent="0.25">
      <c r="A1381" s="1" t="s">
        <v>40</v>
      </c>
      <c r="B1381" s="1" t="s">
        <v>45</v>
      </c>
      <c r="C1381" s="1" t="s">
        <v>80</v>
      </c>
      <c r="D1381" s="1" t="s">
        <v>24</v>
      </c>
      <c r="E1381" s="2">
        <v>93.692275190206601</v>
      </c>
      <c r="F1381" s="1" t="s">
        <v>17</v>
      </c>
      <c r="G1381" s="1" t="s">
        <v>123</v>
      </c>
      <c r="H1381" s="13">
        <f>IF(G1381="Mix",'Growth Factors'!$N$7,(IF(G1381="Oil",'Growth Factors'!$E$7,'Growth Factors'!$K$7)))</f>
        <v>0.15686781820291032</v>
      </c>
      <c r="I1381" s="23">
        <f>IF(G1381="Mix",'Growth Factors'!$O$7,(IF(G1381="Oil",'Growth Factors'!$F$7,'Growth Factors'!$L$7)))</f>
        <v>0.42947166600434089</v>
      </c>
      <c r="J1381" s="23">
        <f>IF(G1381="Mix",'Growth Factors'!$P$7,(IF(G1381="Oil",'Growth Factors'!$G$7,'Growth Factors'!$M$7)))</f>
        <v>8.6691922351452653E-3</v>
      </c>
      <c r="K1381" s="23">
        <f>IF(G1381="Mix",'Growth Factors'!$N$12,(IF(G1381="Oil",'Growth Factors'!$E$12,'Growth Factors'!$K$12)))</f>
        <v>0.17780496801595774</v>
      </c>
      <c r="L1381" s="23">
        <f>IF(G1381="Mix",'Growth Factors'!$O$12,(IF(G1381="Oil",'Growth Factors'!$F$12,'Growth Factors'!$L$12)))</f>
        <v>0.6045838882858261</v>
      </c>
      <c r="M1381" s="23">
        <f>IF(G1381="Mix",'Growth Factors'!$P$12,(IF(G1381="Oil",'Growth Factors'!$G$12,'Growth Factors'!$M$12)))</f>
        <v>-1.4829342437752569E-2</v>
      </c>
      <c r="N1381" s="24" t="str">
        <f>VLOOKUP(A1381,'Part 50 Counties'!$A$2:$B$34,2)</f>
        <v>Yes</v>
      </c>
      <c r="O1381" s="25">
        <f>(IF(N1381="No",0,(IF(D1381="CO2",0,(VLOOKUP(F1381,'Rule Reductions'!$C$2:$E$75,2,FALSE))))))</f>
        <v>0</v>
      </c>
      <c r="P1381" s="25">
        <f>(IF(N1381="No",0,(IF(D1381="CO2",0,(VLOOKUP(F1381,'Rule Reductions'!$C$2:$E$75,3,FALSE))))))</f>
        <v>0</v>
      </c>
      <c r="Q1381" s="22">
        <f t="shared" si="126"/>
        <v>108.38957798176098</v>
      </c>
      <c r="R1381" s="22">
        <f t="shared" si="127"/>
        <v>133.93045270788181</v>
      </c>
      <c r="S1381" s="22">
        <f t="shared" si="128"/>
        <v>94.504511534778629</v>
      </c>
      <c r="T1381" s="22">
        <f t="shared" si="129"/>
        <v>110.35122718374359</v>
      </c>
      <c r="U1381" s="22">
        <f t="shared" si="130"/>
        <v>150.33711522704735</v>
      </c>
      <c r="V1381" s="22">
        <f t="shared" si="131"/>
        <v>92.302880357638884</v>
      </c>
    </row>
    <row r="1382" spans="1:22" x14ac:dyDescent="0.25">
      <c r="A1382" s="1" t="s">
        <v>47</v>
      </c>
      <c r="B1382" s="1" t="s">
        <v>45</v>
      </c>
      <c r="C1382" s="1" t="s">
        <v>80</v>
      </c>
      <c r="D1382" s="1" t="s">
        <v>23</v>
      </c>
      <c r="E1382" s="3">
        <v>0</v>
      </c>
      <c r="F1382" s="1" t="s">
        <v>17</v>
      </c>
      <c r="G1382" s="1" t="s">
        <v>123</v>
      </c>
      <c r="H1382" s="13">
        <f>IF(G1382="Mix",'Growth Factors'!$N$7,(IF(G1382="Oil",'Growth Factors'!$E$7,'Growth Factors'!$K$7)))</f>
        <v>0.15686781820291032</v>
      </c>
      <c r="I1382" s="23">
        <f>IF(G1382="Mix",'Growth Factors'!$O$7,(IF(G1382="Oil",'Growth Factors'!$F$7,'Growth Factors'!$L$7)))</f>
        <v>0.42947166600434089</v>
      </c>
      <c r="J1382" s="23">
        <f>IF(G1382="Mix",'Growth Factors'!$P$7,(IF(G1382="Oil",'Growth Factors'!$G$7,'Growth Factors'!$M$7)))</f>
        <v>8.6691922351452653E-3</v>
      </c>
      <c r="K1382" s="23">
        <f>IF(G1382="Mix",'Growth Factors'!$N$12,(IF(G1382="Oil",'Growth Factors'!$E$12,'Growth Factors'!$K$12)))</f>
        <v>0.17780496801595774</v>
      </c>
      <c r="L1382" s="23">
        <f>IF(G1382="Mix",'Growth Factors'!$O$12,(IF(G1382="Oil",'Growth Factors'!$F$12,'Growth Factors'!$L$12)))</f>
        <v>0.6045838882858261</v>
      </c>
      <c r="M1382" s="23">
        <f>IF(G1382="Mix",'Growth Factors'!$P$12,(IF(G1382="Oil",'Growth Factors'!$G$12,'Growth Factors'!$M$12)))</f>
        <v>-1.4829342437752569E-2</v>
      </c>
      <c r="N1382" s="24" t="str">
        <f>VLOOKUP(A1382,'Part 50 Counties'!$A$2:$B$34,2)</f>
        <v>No</v>
      </c>
      <c r="O1382" s="25">
        <f>(IF(N1382="No",0,(IF(D1382="CO2",0,(VLOOKUP(F1382,'Rule Reductions'!$C$2:$E$75,2,FALSE))))))</f>
        <v>0</v>
      </c>
      <c r="P1382" s="25">
        <f>(IF(N1382="No",0,(IF(D1382="CO2",0,(VLOOKUP(F1382,'Rule Reductions'!$C$2:$E$75,3,FALSE))))))</f>
        <v>0</v>
      </c>
      <c r="Q1382" s="22">
        <f t="shared" si="126"/>
        <v>0</v>
      </c>
      <c r="R1382" s="22">
        <f t="shared" si="127"/>
        <v>0</v>
      </c>
      <c r="S1382" s="22">
        <f t="shared" si="128"/>
        <v>0</v>
      </c>
      <c r="T1382" s="22">
        <f t="shared" si="129"/>
        <v>0</v>
      </c>
      <c r="U1382" s="22">
        <f t="shared" si="130"/>
        <v>0</v>
      </c>
      <c r="V1382" s="22">
        <f t="shared" si="131"/>
        <v>0</v>
      </c>
    </row>
    <row r="1383" spans="1:22" x14ac:dyDescent="0.25">
      <c r="A1383" s="1" t="s">
        <v>47</v>
      </c>
      <c r="B1383" s="1" t="s">
        <v>45</v>
      </c>
      <c r="C1383" s="1" t="s">
        <v>80</v>
      </c>
      <c r="D1383" s="1" t="s">
        <v>24</v>
      </c>
      <c r="E1383" s="3">
        <v>0</v>
      </c>
      <c r="F1383" s="1" t="s">
        <v>17</v>
      </c>
      <c r="G1383" s="1" t="s">
        <v>123</v>
      </c>
      <c r="H1383" s="13">
        <f>IF(G1383="Mix",'Growth Factors'!$N$7,(IF(G1383="Oil",'Growth Factors'!$E$7,'Growth Factors'!$K$7)))</f>
        <v>0.15686781820291032</v>
      </c>
      <c r="I1383" s="23">
        <f>IF(G1383="Mix",'Growth Factors'!$O$7,(IF(G1383="Oil",'Growth Factors'!$F$7,'Growth Factors'!$L$7)))</f>
        <v>0.42947166600434089</v>
      </c>
      <c r="J1383" s="23">
        <f>IF(G1383="Mix",'Growth Factors'!$P$7,(IF(G1383="Oil",'Growth Factors'!$G$7,'Growth Factors'!$M$7)))</f>
        <v>8.6691922351452653E-3</v>
      </c>
      <c r="K1383" s="23">
        <f>IF(G1383="Mix",'Growth Factors'!$N$12,(IF(G1383="Oil",'Growth Factors'!$E$12,'Growth Factors'!$K$12)))</f>
        <v>0.17780496801595774</v>
      </c>
      <c r="L1383" s="23">
        <f>IF(G1383="Mix",'Growth Factors'!$O$12,(IF(G1383="Oil",'Growth Factors'!$F$12,'Growth Factors'!$L$12)))</f>
        <v>0.6045838882858261</v>
      </c>
      <c r="M1383" s="23">
        <f>IF(G1383="Mix",'Growth Factors'!$P$12,(IF(G1383="Oil",'Growth Factors'!$G$12,'Growth Factors'!$M$12)))</f>
        <v>-1.4829342437752569E-2</v>
      </c>
      <c r="N1383" s="24" t="str">
        <f>VLOOKUP(A1383,'Part 50 Counties'!$A$2:$B$34,2)</f>
        <v>No</v>
      </c>
      <c r="O1383" s="25">
        <f>(IF(N1383="No",0,(IF(D1383="CO2",0,(VLOOKUP(F1383,'Rule Reductions'!$C$2:$E$75,2,FALSE))))))</f>
        <v>0</v>
      </c>
      <c r="P1383" s="25">
        <f>(IF(N1383="No",0,(IF(D1383="CO2",0,(VLOOKUP(F1383,'Rule Reductions'!$C$2:$E$75,3,FALSE))))))</f>
        <v>0</v>
      </c>
      <c r="Q1383" s="22">
        <f t="shared" si="126"/>
        <v>0</v>
      </c>
      <c r="R1383" s="22">
        <f t="shared" si="127"/>
        <v>0</v>
      </c>
      <c r="S1383" s="22">
        <f t="shared" si="128"/>
        <v>0</v>
      </c>
      <c r="T1383" s="22">
        <f t="shared" si="129"/>
        <v>0</v>
      </c>
      <c r="U1383" s="22">
        <f t="shared" si="130"/>
        <v>0</v>
      </c>
      <c r="V1383" s="22">
        <f t="shared" si="131"/>
        <v>0</v>
      </c>
    </row>
    <row r="1384" spans="1:22" x14ac:dyDescent="0.25">
      <c r="A1384" s="1" t="s">
        <v>41</v>
      </c>
      <c r="B1384" s="1" t="s">
        <v>45</v>
      </c>
      <c r="C1384" s="1" t="s">
        <v>80</v>
      </c>
      <c r="D1384" s="1" t="s">
        <v>23</v>
      </c>
      <c r="E1384" s="2">
        <v>4569.1313300000102</v>
      </c>
      <c r="F1384" s="1" t="s">
        <v>17</v>
      </c>
      <c r="G1384" s="1" t="s">
        <v>123</v>
      </c>
      <c r="H1384" s="13">
        <f>IF(G1384="Mix",'Growth Factors'!$N$7,(IF(G1384="Oil",'Growth Factors'!$E$7,'Growth Factors'!$K$7)))</f>
        <v>0.15686781820291032</v>
      </c>
      <c r="I1384" s="23">
        <f>IF(G1384="Mix",'Growth Factors'!$O$7,(IF(G1384="Oil",'Growth Factors'!$F$7,'Growth Factors'!$L$7)))</f>
        <v>0.42947166600434089</v>
      </c>
      <c r="J1384" s="23">
        <f>IF(G1384="Mix",'Growth Factors'!$P$7,(IF(G1384="Oil",'Growth Factors'!$G$7,'Growth Factors'!$M$7)))</f>
        <v>8.6691922351452653E-3</v>
      </c>
      <c r="K1384" s="23">
        <f>IF(G1384="Mix",'Growth Factors'!$N$12,(IF(G1384="Oil",'Growth Factors'!$E$12,'Growth Factors'!$K$12)))</f>
        <v>0.17780496801595774</v>
      </c>
      <c r="L1384" s="23">
        <f>IF(G1384="Mix",'Growth Factors'!$O$12,(IF(G1384="Oil",'Growth Factors'!$F$12,'Growth Factors'!$L$12)))</f>
        <v>0.6045838882858261</v>
      </c>
      <c r="M1384" s="23">
        <f>IF(G1384="Mix",'Growth Factors'!$P$12,(IF(G1384="Oil",'Growth Factors'!$G$12,'Growth Factors'!$M$12)))</f>
        <v>-1.4829342437752569E-2</v>
      </c>
      <c r="N1384" s="24" t="str">
        <f>VLOOKUP(A1384,'Part 50 Counties'!$A$2:$B$34,2)</f>
        <v>Yes</v>
      </c>
      <c r="O1384" s="25">
        <f>(IF(N1384="No",0,(IF(D1384="CO2",0,(VLOOKUP(F1384,'Rule Reductions'!$C$2:$E$75,2,FALSE))))))</f>
        <v>0.75119553240227843</v>
      </c>
      <c r="P1384" s="25">
        <f>(IF(N1384="No",0,(IF(D1384="CO2",0,(VLOOKUP(F1384,'Rule Reductions'!$C$2:$E$75,3,FALSE))))))</f>
        <v>0.75119553240227843</v>
      </c>
      <c r="Q1384" s="22">
        <f t="shared" si="126"/>
        <v>1315.150806203415</v>
      </c>
      <c r="R1384" s="22">
        <f t="shared" si="127"/>
        <v>1625.0523909558765</v>
      </c>
      <c r="S1384" s="22">
        <f t="shared" si="128"/>
        <v>1146.675601557728</v>
      </c>
      <c r="T1384" s="22">
        <f t="shared" si="129"/>
        <v>1338.9525828826252</v>
      </c>
      <c r="U1384" s="22">
        <f t="shared" si="130"/>
        <v>1824.1235179125545</v>
      </c>
      <c r="V1384" s="22">
        <f t="shared" si="131"/>
        <v>1119.9619906046053</v>
      </c>
    </row>
    <row r="1385" spans="1:22" x14ac:dyDescent="0.25">
      <c r="A1385" s="1" t="s">
        <v>41</v>
      </c>
      <c r="B1385" s="1" t="s">
        <v>45</v>
      </c>
      <c r="C1385" s="1" t="s">
        <v>80</v>
      </c>
      <c r="D1385" s="1" t="s">
        <v>24</v>
      </c>
      <c r="E1385" s="2">
        <v>97.094904328321206</v>
      </c>
      <c r="F1385" s="1" t="s">
        <v>17</v>
      </c>
      <c r="G1385" s="1" t="s">
        <v>123</v>
      </c>
      <c r="H1385" s="13">
        <f>IF(G1385="Mix",'Growth Factors'!$N$7,(IF(G1385="Oil",'Growth Factors'!$E$7,'Growth Factors'!$K$7)))</f>
        <v>0.15686781820291032</v>
      </c>
      <c r="I1385" s="23">
        <f>IF(G1385="Mix",'Growth Factors'!$O$7,(IF(G1385="Oil",'Growth Factors'!$F$7,'Growth Factors'!$L$7)))</f>
        <v>0.42947166600434089</v>
      </c>
      <c r="J1385" s="23">
        <f>IF(G1385="Mix",'Growth Factors'!$P$7,(IF(G1385="Oil",'Growth Factors'!$G$7,'Growth Factors'!$M$7)))</f>
        <v>8.6691922351452653E-3</v>
      </c>
      <c r="K1385" s="23">
        <f>IF(G1385="Mix",'Growth Factors'!$N$12,(IF(G1385="Oil",'Growth Factors'!$E$12,'Growth Factors'!$K$12)))</f>
        <v>0.17780496801595774</v>
      </c>
      <c r="L1385" s="23">
        <f>IF(G1385="Mix",'Growth Factors'!$O$12,(IF(G1385="Oil",'Growth Factors'!$F$12,'Growth Factors'!$L$12)))</f>
        <v>0.6045838882858261</v>
      </c>
      <c r="M1385" s="23">
        <f>IF(G1385="Mix",'Growth Factors'!$P$12,(IF(G1385="Oil",'Growth Factors'!$G$12,'Growth Factors'!$M$12)))</f>
        <v>-1.4829342437752569E-2</v>
      </c>
      <c r="N1385" s="24" t="str">
        <f>VLOOKUP(A1385,'Part 50 Counties'!$A$2:$B$34,2)</f>
        <v>Yes</v>
      </c>
      <c r="O1385" s="25">
        <f>(IF(N1385="No",0,(IF(D1385="CO2",0,(VLOOKUP(F1385,'Rule Reductions'!$C$2:$E$75,2,FALSE))))))</f>
        <v>0</v>
      </c>
      <c r="P1385" s="25">
        <f>(IF(N1385="No",0,(IF(D1385="CO2",0,(VLOOKUP(F1385,'Rule Reductions'!$C$2:$E$75,3,FALSE))))))</f>
        <v>0</v>
      </c>
      <c r="Q1385" s="22">
        <f t="shared" si="126"/>
        <v>112.32597012892528</v>
      </c>
      <c r="R1385" s="22">
        <f t="shared" si="127"/>
        <v>138.79441465073742</v>
      </c>
      <c r="S1385" s="22">
        <f t="shared" si="128"/>
        <v>97.936638718996448</v>
      </c>
      <c r="T1385" s="22">
        <f t="shared" si="129"/>
        <v>114.35886068693083</v>
      </c>
      <c r="U1385" s="22">
        <f t="shared" si="130"/>
        <v>155.79691911987794</v>
      </c>
      <c r="V1385" s="22">
        <f t="shared" si="131"/>
        <v>95.655050743075705</v>
      </c>
    </row>
    <row r="1386" spans="1:22" x14ac:dyDescent="0.25">
      <c r="A1386" s="1" t="s">
        <v>48</v>
      </c>
      <c r="B1386" s="1" t="s">
        <v>45</v>
      </c>
      <c r="C1386" s="1" t="s">
        <v>80</v>
      </c>
      <c r="D1386" s="1" t="s">
        <v>23</v>
      </c>
      <c r="E1386" s="6">
        <v>5.8280399999999997</v>
      </c>
      <c r="F1386" s="1" t="s">
        <v>17</v>
      </c>
      <c r="G1386" s="1" t="s">
        <v>123</v>
      </c>
      <c r="H1386" s="13">
        <f>IF(G1386="Mix",'Growth Factors'!$N$7,(IF(G1386="Oil",'Growth Factors'!$E$7,'Growth Factors'!$K$7)))</f>
        <v>0.15686781820291032</v>
      </c>
      <c r="I1386" s="23">
        <f>IF(G1386="Mix",'Growth Factors'!$O$7,(IF(G1386="Oil",'Growth Factors'!$F$7,'Growth Factors'!$L$7)))</f>
        <v>0.42947166600434089</v>
      </c>
      <c r="J1386" s="23">
        <f>IF(G1386="Mix",'Growth Factors'!$P$7,(IF(G1386="Oil",'Growth Factors'!$G$7,'Growth Factors'!$M$7)))</f>
        <v>8.6691922351452653E-3</v>
      </c>
      <c r="K1386" s="23">
        <f>IF(G1386="Mix",'Growth Factors'!$N$12,(IF(G1386="Oil",'Growth Factors'!$E$12,'Growth Factors'!$K$12)))</f>
        <v>0.17780496801595774</v>
      </c>
      <c r="L1386" s="23">
        <f>IF(G1386="Mix",'Growth Factors'!$O$12,(IF(G1386="Oil",'Growth Factors'!$F$12,'Growth Factors'!$L$12)))</f>
        <v>0.6045838882858261</v>
      </c>
      <c r="M1386" s="23">
        <f>IF(G1386="Mix",'Growth Factors'!$P$12,(IF(G1386="Oil",'Growth Factors'!$G$12,'Growth Factors'!$M$12)))</f>
        <v>-1.4829342437752569E-2</v>
      </c>
      <c r="N1386" s="24" t="str">
        <f>VLOOKUP(A1386,'Part 50 Counties'!$A$2:$B$34,2)</f>
        <v>No</v>
      </c>
      <c r="O1386" s="25">
        <f>(IF(N1386="No",0,(IF(D1386="CO2",0,(VLOOKUP(F1386,'Rule Reductions'!$C$2:$E$75,2,FALSE))))))</f>
        <v>0</v>
      </c>
      <c r="P1386" s="25">
        <f>(IF(N1386="No",0,(IF(D1386="CO2",0,(VLOOKUP(F1386,'Rule Reductions'!$C$2:$E$75,3,FALSE))))))</f>
        <v>0</v>
      </c>
      <c r="Q1386" s="22">
        <f t="shared" si="126"/>
        <v>6.7422719191992897</v>
      </c>
      <c r="R1386" s="22">
        <f t="shared" si="127"/>
        <v>8.3310180483399385</v>
      </c>
      <c r="S1386" s="22">
        <f t="shared" si="128"/>
        <v>5.878564399114115</v>
      </c>
      <c r="T1386" s="22">
        <f t="shared" si="129"/>
        <v>6.8642944657957212</v>
      </c>
      <c r="U1386" s="22">
        <f t="shared" si="130"/>
        <v>9.3515790842853246</v>
      </c>
      <c r="V1386" s="22">
        <f t="shared" si="131"/>
        <v>5.74161399909908</v>
      </c>
    </row>
    <row r="1387" spans="1:22" x14ac:dyDescent="0.25">
      <c r="A1387" s="1" t="s">
        <v>48</v>
      </c>
      <c r="B1387" s="1" t="s">
        <v>45</v>
      </c>
      <c r="C1387" s="1" t="s">
        <v>80</v>
      </c>
      <c r="D1387" s="1" t="s">
        <v>24</v>
      </c>
      <c r="E1387" s="4">
        <v>0.19903868590032001</v>
      </c>
      <c r="F1387" s="1" t="s">
        <v>17</v>
      </c>
      <c r="G1387" s="1" t="s">
        <v>123</v>
      </c>
      <c r="H1387" s="13">
        <f>IF(G1387="Mix",'Growth Factors'!$N$7,(IF(G1387="Oil",'Growth Factors'!$E$7,'Growth Factors'!$K$7)))</f>
        <v>0.15686781820291032</v>
      </c>
      <c r="I1387" s="23">
        <f>IF(G1387="Mix",'Growth Factors'!$O$7,(IF(G1387="Oil",'Growth Factors'!$F$7,'Growth Factors'!$L$7)))</f>
        <v>0.42947166600434089</v>
      </c>
      <c r="J1387" s="23">
        <f>IF(G1387="Mix",'Growth Factors'!$P$7,(IF(G1387="Oil",'Growth Factors'!$G$7,'Growth Factors'!$M$7)))</f>
        <v>8.6691922351452653E-3</v>
      </c>
      <c r="K1387" s="23">
        <f>IF(G1387="Mix",'Growth Factors'!$N$12,(IF(G1387="Oil",'Growth Factors'!$E$12,'Growth Factors'!$K$12)))</f>
        <v>0.17780496801595774</v>
      </c>
      <c r="L1387" s="23">
        <f>IF(G1387="Mix",'Growth Factors'!$O$12,(IF(G1387="Oil",'Growth Factors'!$F$12,'Growth Factors'!$L$12)))</f>
        <v>0.6045838882858261</v>
      </c>
      <c r="M1387" s="23">
        <f>IF(G1387="Mix",'Growth Factors'!$P$12,(IF(G1387="Oil",'Growth Factors'!$G$12,'Growth Factors'!$M$12)))</f>
        <v>-1.4829342437752569E-2</v>
      </c>
      <c r="N1387" s="24" t="str">
        <f>VLOOKUP(A1387,'Part 50 Counties'!$A$2:$B$34,2)</f>
        <v>No</v>
      </c>
      <c r="O1387" s="25">
        <f>(IF(N1387="No",0,(IF(D1387="CO2",0,(VLOOKUP(F1387,'Rule Reductions'!$C$2:$E$75,2,FALSE))))))</f>
        <v>0</v>
      </c>
      <c r="P1387" s="25">
        <f>(IF(N1387="No",0,(IF(D1387="CO2",0,(VLOOKUP(F1387,'Rule Reductions'!$C$2:$E$75,3,FALSE))))))</f>
        <v>0</v>
      </c>
      <c r="Q1387" s="22">
        <f t="shared" si="126"/>
        <v>0.23026145029547759</v>
      </c>
      <c r="R1387" s="22">
        <f t="shared" si="127"/>
        <v>0.28452016193324514</v>
      </c>
      <c r="S1387" s="22">
        <f t="shared" si="128"/>
        <v>0.20076419053062056</v>
      </c>
      <c r="T1387" s="22">
        <f t="shared" si="129"/>
        <v>0.23442875308076466</v>
      </c>
      <c r="U1387" s="22">
        <f t="shared" si="130"/>
        <v>0.31937426854123668</v>
      </c>
      <c r="V1387" s="22">
        <f t="shared" si="131"/>
        <v>0.19608707306874387</v>
      </c>
    </row>
    <row r="1388" spans="1:22" x14ac:dyDescent="0.25">
      <c r="A1388" s="1" t="s">
        <v>42</v>
      </c>
      <c r="B1388" s="1" t="s">
        <v>45</v>
      </c>
      <c r="C1388" s="1" t="s">
        <v>80</v>
      </c>
      <c r="D1388" s="1" t="s">
        <v>23</v>
      </c>
      <c r="E1388" s="2">
        <v>360.85568000000001</v>
      </c>
      <c r="F1388" s="1" t="s">
        <v>17</v>
      </c>
      <c r="G1388" s="1" t="s">
        <v>123</v>
      </c>
      <c r="H1388" s="13">
        <f>IF(G1388="Mix",'Growth Factors'!$N$7,(IF(G1388="Oil",'Growth Factors'!$E$7,'Growth Factors'!$K$7)))</f>
        <v>0.15686781820291032</v>
      </c>
      <c r="I1388" s="23">
        <f>IF(G1388="Mix",'Growth Factors'!$O$7,(IF(G1388="Oil",'Growth Factors'!$F$7,'Growth Factors'!$L$7)))</f>
        <v>0.42947166600434089</v>
      </c>
      <c r="J1388" s="23">
        <f>IF(G1388="Mix",'Growth Factors'!$P$7,(IF(G1388="Oil",'Growth Factors'!$G$7,'Growth Factors'!$M$7)))</f>
        <v>8.6691922351452653E-3</v>
      </c>
      <c r="K1388" s="23">
        <f>IF(G1388="Mix",'Growth Factors'!$N$12,(IF(G1388="Oil",'Growth Factors'!$E$12,'Growth Factors'!$K$12)))</f>
        <v>0.17780496801595774</v>
      </c>
      <c r="L1388" s="23">
        <f>IF(G1388="Mix",'Growth Factors'!$O$12,(IF(G1388="Oil",'Growth Factors'!$F$12,'Growth Factors'!$L$12)))</f>
        <v>0.6045838882858261</v>
      </c>
      <c r="M1388" s="23">
        <f>IF(G1388="Mix",'Growth Factors'!$P$12,(IF(G1388="Oil",'Growth Factors'!$G$12,'Growth Factors'!$M$12)))</f>
        <v>-1.4829342437752569E-2</v>
      </c>
      <c r="N1388" s="24" t="str">
        <f>VLOOKUP(A1388,'Part 50 Counties'!$A$2:$B$34,2)</f>
        <v>Yes</v>
      </c>
      <c r="O1388" s="25">
        <f>(IF(N1388="No",0,(IF(D1388="CO2",0,(VLOOKUP(F1388,'Rule Reductions'!$C$2:$E$75,2,FALSE))))))</f>
        <v>0.75119553240227843</v>
      </c>
      <c r="P1388" s="25">
        <f>(IF(N1388="No",0,(IF(D1388="CO2",0,(VLOOKUP(F1388,'Rule Reductions'!$C$2:$E$75,3,FALSE))))))</f>
        <v>0.75119553240227843</v>
      </c>
      <c r="Q1388" s="22">
        <f t="shared" si="126"/>
        <v>103.86649106780663</v>
      </c>
      <c r="R1388" s="22">
        <f t="shared" si="127"/>
        <v>128.34154748929208</v>
      </c>
      <c r="S1388" s="22">
        <f t="shared" si="128"/>
        <v>90.560847140176648</v>
      </c>
      <c r="T1388" s="22">
        <f t="shared" si="129"/>
        <v>105.7462808327431</v>
      </c>
      <c r="U1388" s="22">
        <f t="shared" si="130"/>
        <v>144.06356152173146</v>
      </c>
      <c r="V1388" s="22">
        <f t="shared" si="131"/>
        <v>88.451089825377707</v>
      </c>
    </row>
    <row r="1389" spans="1:22" x14ac:dyDescent="0.25">
      <c r="A1389" s="1" t="s">
        <v>42</v>
      </c>
      <c r="B1389" s="1" t="s">
        <v>45</v>
      </c>
      <c r="C1389" s="1" t="s">
        <v>80</v>
      </c>
      <c r="D1389" s="1" t="s">
        <v>24</v>
      </c>
      <c r="E1389" s="2">
        <v>12.3239099846374</v>
      </c>
      <c r="F1389" s="1" t="s">
        <v>17</v>
      </c>
      <c r="G1389" s="1" t="s">
        <v>123</v>
      </c>
      <c r="H1389" s="13">
        <f>IF(G1389="Mix",'Growth Factors'!$N$7,(IF(G1389="Oil",'Growth Factors'!$E$7,'Growth Factors'!$K$7)))</f>
        <v>0.15686781820291032</v>
      </c>
      <c r="I1389" s="23">
        <f>IF(G1389="Mix",'Growth Factors'!$O$7,(IF(G1389="Oil",'Growth Factors'!$F$7,'Growth Factors'!$L$7)))</f>
        <v>0.42947166600434089</v>
      </c>
      <c r="J1389" s="23">
        <f>IF(G1389="Mix",'Growth Factors'!$P$7,(IF(G1389="Oil",'Growth Factors'!$G$7,'Growth Factors'!$M$7)))</f>
        <v>8.6691922351452653E-3</v>
      </c>
      <c r="K1389" s="23">
        <f>IF(G1389="Mix",'Growth Factors'!$N$12,(IF(G1389="Oil",'Growth Factors'!$E$12,'Growth Factors'!$K$12)))</f>
        <v>0.17780496801595774</v>
      </c>
      <c r="L1389" s="23">
        <f>IF(G1389="Mix",'Growth Factors'!$O$12,(IF(G1389="Oil",'Growth Factors'!$F$12,'Growth Factors'!$L$12)))</f>
        <v>0.6045838882858261</v>
      </c>
      <c r="M1389" s="23">
        <f>IF(G1389="Mix",'Growth Factors'!$P$12,(IF(G1389="Oil",'Growth Factors'!$G$12,'Growth Factors'!$M$12)))</f>
        <v>-1.4829342437752569E-2</v>
      </c>
      <c r="N1389" s="24" t="str">
        <f>VLOOKUP(A1389,'Part 50 Counties'!$A$2:$B$34,2)</f>
        <v>Yes</v>
      </c>
      <c r="O1389" s="25">
        <f>(IF(N1389="No",0,(IF(D1389="CO2",0,(VLOOKUP(F1389,'Rule Reductions'!$C$2:$E$75,2,FALSE))))))</f>
        <v>0</v>
      </c>
      <c r="P1389" s="25">
        <f>(IF(N1389="No",0,(IF(D1389="CO2",0,(VLOOKUP(F1389,'Rule Reductions'!$C$2:$E$75,3,FALSE))))))</f>
        <v>0</v>
      </c>
      <c r="Q1389" s="22">
        <f t="shared" si="126"/>
        <v>14.257134855656531</v>
      </c>
      <c r="R1389" s="22">
        <f t="shared" si="127"/>
        <v>17.616680137427156</v>
      </c>
      <c r="S1389" s="22">
        <f t="shared" si="128"/>
        <v>12.430748329382846</v>
      </c>
      <c r="T1389" s="22">
        <f t="shared" si="129"/>
        <v>14.515162405287395</v>
      </c>
      <c r="U1389" s="22">
        <f t="shared" si="130"/>
        <v>19.774747402033995</v>
      </c>
      <c r="V1389" s="22">
        <f t="shared" si="131"/>
        <v>12.141154503303174</v>
      </c>
    </row>
    <row r="1390" spans="1:22" x14ac:dyDescent="0.25">
      <c r="A1390" s="1" t="s">
        <v>43</v>
      </c>
      <c r="B1390" s="1" t="s">
        <v>45</v>
      </c>
      <c r="C1390" s="1" t="s">
        <v>80</v>
      </c>
      <c r="D1390" s="1" t="s">
        <v>23</v>
      </c>
      <c r="E1390" s="2">
        <v>37.80997</v>
      </c>
      <c r="F1390" s="1" t="s">
        <v>17</v>
      </c>
      <c r="G1390" s="1" t="s">
        <v>123</v>
      </c>
      <c r="H1390" s="13">
        <f>IF(G1390="Mix",'Growth Factors'!$N$7,(IF(G1390="Oil",'Growth Factors'!$E$7,'Growth Factors'!$K$7)))</f>
        <v>0.15686781820291032</v>
      </c>
      <c r="I1390" s="23">
        <f>IF(G1390="Mix",'Growth Factors'!$O$7,(IF(G1390="Oil",'Growth Factors'!$F$7,'Growth Factors'!$L$7)))</f>
        <v>0.42947166600434089</v>
      </c>
      <c r="J1390" s="23">
        <f>IF(G1390="Mix",'Growth Factors'!$P$7,(IF(G1390="Oil",'Growth Factors'!$G$7,'Growth Factors'!$M$7)))</f>
        <v>8.6691922351452653E-3</v>
      </c>
      <c r="K1390" s="23">
        <f>IF(G1390="Mix",'Growth Factors'!$N$12,(IF(G1390="Oil",'Growth Factors'!$E$12,'Growth Factors'!$K$12)))</f>
        <v>0.17780496801595774</v>
      </c>
      <c r="L1390" s="23">
        <f>IF(G1390="Mix",'Growth Factors'!$O$12,(IF(G1390="Oil",'Growth Factors'!$F$12,'Growth Factors'!$L$12)))</f>
        <v>0.6045838882858261</v>
      </c>
      <c r="M1390" s="23">
        <f>IF(G1390="Mix",'Growth Factors'!$P$12,(IF(G1390="Oil",'Growth Factors'!$G$12,'Growth Factors'!$M$12)))</f>
        <v>-1.4829342437752569E-2</v>
      </c>
      <c r="N1390" s="24" t="str">
        <f>VLOOKUP(A1390,'Part 50 Counties'!$A$2:$B$34,2)</f>
        <v>No</v>
      </c>
      <c r="O1390" s="25">
        <f>(IF(N1390="No",0,(IF(D1390="CO2",0,(VLOOKUP(F1390,'Rule Reductions'!$C$2:$E$75,2,FALSE))))))</f>
        <v>0</v>
      </c>
      <c r="P1390" s="25">
        <f>(IF(N1390="No",0,(IF(D1390="CO2",0,(VLOOKUP(F1390,'Rule Reductions'!$C$2:$E$75,3,FALSE))))))</f>
        <v>0</v>
      </c>
      <c r="Q1390" s="22">
        <f t="shared" si="126"/>
        <v>43.741137500217498</v>
      </c>
      <c r="R1390" s="22">
        <f t="shared" si="127"/>
        <v>54.04828080747415</v>
      </c>
      <c r="S1390" s="22">
        <f t="shared" si="128"/>
        <v>38.137751898335068</v>
      </c>
      <c r="T1390" s="22">
        <f t="shared" si="129"/>
        <v>44.53277050653432</v>
      </c>
      <c r="U1390" s="22">
        <f t="shared" si="130"/>
        <v>60.669268678570432</v>
      </c>
      <c r="V1390" s="22">
        <f t="shared" si="131"/>
        <v>37.249273007308851</v>
      </c>
    </row>
    <row r="1391" spans="1:22" x14ac:dyDescent="0.25">
      <c r="A1391" s="1" t="s">
        <v>43</v>
      </c>
      <c r="B1391" s="1" t="s">
        <v>45</v>
      </c>
      <c r="C1391" s="1" t="s">
        <v>80</v>
      </c>
      <c r="D1391" s="1" t="s">
        <v>24</v>
      </c>
      <c r="E1391" s="4">
        <v>0.80346900858433001</v>
      </c>
      <c r="F1391" s="1" t="s">
        <v>17</v>
      </c>
      <c r="G1391" s="1" t="s">
        <v>123</v>
      </c>
      <c r="H1391" s="13">
        <f>IF(G1391="Mix",'Growth Factors'!$N$7,(IF(G1391="Oil",'Growth Factors'!$E$7,'Growth Factors'!$K$7)))</f>
        <v>0.15686781820291032</v>
      </c>
      <c r="I1391" s="23">
        <f>IF(G1391="Mix",'Growth Factors'!$O$7,(IF(G1391="Oil",'Growth Factors'!$F$7,'Growth Factors'!$L$7)))</f>
        <v>0.42947166600434089</v>
      </c>
      <c r="J1391" s="23">
        <f>IF(G1391="Mix",'Growth Factors'!$P$7,(IF(G1391="Oil",'Growth Factors'!$G$7,'Growth Factors'!$M$7)))</f>
        <v>8.6691922351452653E-3</v>
      </c>
      <c r="K1391" s="23">
        <f>IF(G1391="Mix",'Growth Factors'!$N$12,(IF(G1391="Oil",'Growth Factors'!$E$12,'Growth Factors'!$K$12)))</f>
        <v>0.17780496801595774</v>
      </c>
      <c r="L1391" s="23">
        <f>IF(G1391="Mix",'Growth Factors'!$O$12,(IF(G1391="Oil",'Growth Factors'!$F$12,'Growth Factors'!$L$12)))</f>
        <v>0.6045838882858261</v>
      </c>
      <c r="M1391" s="23">
        <f>IF(G1391="Mix",'Growth Factors'!$P$12,(IF(G1391="Oil",'Growth Factors'!$G$12,'Growth Factors'!$M$12)))</f>
        <v>-1.4829342437752569E-2</v>
      </c>
      <c r="N1391" s="24" t="str">
        <f>VLOOKUP(A1391,'Part 50 Counties'!$A$2:$B$34,2)</f>
        <v>No</v>
      </c>
      <c r="O1391" s="25">
        <f>(IF(N1391="No",0,(IF(D1391="CO2",0,(VLOOKUP(F1391,'Rule Reductions'!$C$2:$E$75,2,FALSE))))))</f>
        <v>0</v>
      </c>
      <c r="P1391" s="25">
        <f>(IF(N1391="No",0,(IF(D1391="CO2",0,(VLOOKUP(F1391,'Rule Reductions'!$C$2:$E$75,3,FALSE))))))</f>
        <v>0</v>
      </c>
      <c r="Q1391" s="22">
        <f t="shared" si="126"/>
        <v>0.9295074389546093</v>
      </c>
      <c r="R1391" s="22">
        <f t="shared" si="127"/>
        <v>1.1485361822838984</v>
      </c>
      <c r="S1391" s="22">
        <f t="shared" si="128"/>
        <v>0.81043443587472908</v>
      </c>
      <c r="T1391" s="22">
        <f t="shared" si="129"/>
        <v>0.94632978995748007</v>
      </c>
      <c r="U1391" s="22">
        <f t="shared" si="130"/>
        <v>1.289233425911402</v>
      </c>
      <c r="V1391" s="22">
        <f t="shared" si="131"/>
        <v>0.79155409151791145</v>
      </c>
    </row>
    <row r="1392" spans="1:22" x14ac:dyDescent="0.25">
      <c r="A1392" s="1" t="s">
        <v>22</v>
      </c>
      <c r="B1392" s="1" t="s">
        <v>45</v>
      </c>
      <c r="C1392" s="1" t="s">
        <v>80</v>
      </c>
      <c r="D1392" s="1" t="s">
        <v>23</v>
      </c>
      <c r="E1392" s="2">
        <v>239.90062</v>
      </c>
      <c r="F1392" s="1" t="s">
        <v>17</v>
      </c>
      <c r="G1392" s="1" t="s">
        <v>123</v>
      </c>
      <c r="H1392" s="13">
        <f>IF(G1392="Mix",'Growth Factors'!$N$7,(IF(G1392="Oil",'Growth Factors'!$E$7,'Growth Factors'!$K$7)))</f>
        <v>0.15686781820291032</v>
      </c>
      <c r="I1392" s="23">
        <f>IF(G1392="Mix",'Growth Factors'!$O$7,(IF(G1392="Oil",'Growth Factors'!$F$7,'Growth Factors'!$L$7)))</f>
        <v>0.42947166600434089</v>
      </c>
      <c r="J1392" s="23">
        <f>IF(G1392="Mix",'Growth Factors'!$P$7,(IF(G1392="Oil",'Growth Factors'!$G$7,'Growth Factors'!$M$7)))</f>
        <v>8.6691922351452653E-3</v>
      </c>
      <c r="K1392" s="23">
        <f>IF(G1392="Mix",'Growth Factors'!$N$12,(IF(G1392="Oil",'Growth Factors'!$E$12,'Growth Factors'!$K$12)))</f>
        <v>0.17780496801595774</v>
      </c>
      <c r="L1392" s="23">
        <f>IF(G1392="Mix",'Growth Factors'!$O$12,(IF(G1392="Oil",'Growth Factors'!$F$12,'Growth Factors'!$L$12)))</f>
        <v>0.6045838882858261</v>
      </c>
      <c r="M1392" s="23">
        <f>IF(G1392="Mix",'Growth Factors'!$P$12,(IF(G1392="Oil",'Growth Factors'!$G$12,'Growth Factors'!$M$12)))</f>
        <v>-1.4829342437752569E-2</v>
      </c>
      <c r="N1392" s="24" t="str">
        <f>VLOOKUP(A1392,'Part 50 Counties'!$A$2:$B$34,2)</f>
        <v>Yes</v>
      </c>
      <c r="O1392" s="25">
        <f>(IF(N1392="No",0,(IF(D1392="CO2",0,(VLOOKUP(F1392,'Rule Reductions'!$C$2:$E$75,2,FALSE))))))</f>
        <v>0.75119553240227843</v>
      </c>
      <c r="P1392" s="25">
        <f>(IF(N1392="No",0,(IF(D1392="CO2",0,(VLOOKUP(F1392,'Rule Reductions'!$C$2:$E$75,3,FALSE))))))</f>
        <v>0.75119553240227843</v>
      </c>
      <c r="Q1392" s="22">
        <f t="shared" si="126"/>
        <v>69.051526650186787</v>
      </c>
      <c r="R1392" s="22">
        <f t="shared" si="127"/>
        <v>85.322799448357344</v>
      </c>
      <c r="S1392" s="22">
        <f t="shared" si="128"/>
        <v>60.20579578144261</v>
      </c>
      <c r="T1392" s="22">
        <f t="shared" si="129"/>
        <v>70.301230493224281</v>
      </c>
      <c r="U1392" s="22">
        <f t="shared" si="130"/>
        <v>95.774958366933589</v>
      </c>
      <c r="V1392" s="22">
        <f t="shared" si="131"/>
        <v>58.803207112560358</v>
      </c>
    </row>
    <row r="1393" spans="1:22" x14ac:dyDescent="0.25">
      <c r="A1393" s="1" t="s">
        <v>22</v>
      </c>
      <c r="B1393" s="1" t="s">
        <v>45</v>
      </c>
      <c r="C1393" s="1" t="s">
        <v>80</v>
      </c>
      <c r="D1393" s="1" t="s">
        <v>24</v>
      </c>
      <c r="E1393" s="6">
        <v>8.19306390338296</v>
      </c>
      <c r="F1393" s="1" t="s">
        <v>17</v>
      </c>
      <c r="G1393" s="1" t="s">
        <v>123</v>
      </c>
      <c r="H1393" s="13">
        <f>IF(G1393="Mix",'Growth Factors'!$N$7,(IF(G1393="Oil",'Growth Factors'!$E$7,'Growth Factors'!$K$7)))</f>
        <v>0.15686781820291032</v>
      </c>
      <c r="I1393" s="23">
        <f>IF(G1393="Mix",'Growth Factors'!$O$7,(IF(G1393="Oil",'Growth Factors'!$F$7,'Growth Factors'!$L$7)))</f>
        <v>0.42947166600434089</v>
      </c>
      <c r="J1393" s="23">
        <f>IF(G1393="Mix",'Growth Factors'!$P$7,(IF(G1393="Oil",'Growth Factors'!$G$7,'Growth Factors'!$M$7)))</f>
        <v>8.6691922351452653E-3</v>
      </c>
      <c r="K1393" s="23">
        <f>IF(G1393="Mix",'Growth Factors'!$N$12,(IF(G1393="Oil",'Growth Factors'!$E$12,'Growth Factors'!$K$12)))</f>
        <v>0.17780496801595774</v>
      </c>
      <c r="L1393" s="23">
        <f>IF(G1393="Mix",'Growth Factors'!$O$12,(IF(G1393="Oil",'Growth Factors'!$F$12,'Growth Factors'!$L$12)))</f>
        <v>0.6045838882858261</v>
      </c>
      <c r="M1393" s="23">
        <f>IF(G1393="Mix",'Growth Factors'!$P$12,(IF(G1393="Oil",'Growth Factors'!$G$12,'Growth Factors'!$M$12)))</f>
        <v>-1.4829342437752569E-2</v>
      </c>
      <c r="N1393" s="24" t="str">
        <f>VLOOKUP(A1393,'Part 50 Counties'!$A$2:$B$34,2)</f>
        <v>Yes</v>
      </c>
      <c r="O1393" s="25">
        <f>(IF(N1393="No",0,(IF(D1393="CO2",0,(VLOOKUP(F1393,'Rule Reductions'!$C$2:$E$75,2,FALSE))))))</f>
        <v>0</v>
      </c>
      <c r="P1393" s="25">
        <f>(IF(N1393="No",0,(IF(D1393="CO2",0,(VLOOKUP(F1393,'Rule Reductions'!$C$2:$E$75,3,FALSE))))))</f>
        <v>0</v>
      </c>
      <c r="Q1393" s="22">
        <f t="shared" si="126"/>
        <v>9.4782919623036648</v>
      </c>
      <c r="R1393" s="22">
        <f t="shared" si="127"/>
        <v>11.711752707648868</v>
      </c>
      <c r="S1393" s="22">
        <f t="shared" si="128"/>
        <v>8.264091149356215</v>
      </c>
      <c r="T1393" s="22">
        <f t="shared" si="129"/>
        <v>9.649831368676665</v>
      </c>
      <c r="U1393" s="22">
        <f t="shared" si="130"/>
        <v>13.146458335064478</v>
      </c>
      <c r="V1393" s="22">
        <f t="shared" si="131"/>
        <v>8.0715661531453051</v>
      </c>
    </row>
    <row r="1394" spans="1:22" x14ac:dyDescent="0.25">
      <c r="A1394" s="1" t="s">
        <v>44</v>
      </c>
      <c r="B1394" s="1" t="s">
        <v>45</v>
      </c>
      <c r="C1394" s="1" t="s">
        <v>80</v>
      </c>
      <c r="D1394" s="1" t="s">
        <v>23</v>
      </c>
      <c r="E1394" s="2">
        <v>98.934970000000007</v>
      </c>
      <c r="F1394" s="1" t="s">
        <v>17</v>
      </c>
      <c r="G1394" s="1" t="s">
        <v>123</v>
      </c>
      <c r="H1394" s="13">
        <f>IF(G1394="Mix",'Growth Factors'!$N$7,(IF(G1394="Oil",'Growth Factors'!$E$7,'Growth Factors'!$K$7)))</f>
        <v>0.15686781820291032</v>
      </c>
      <c r="I1394" s="23">
        <f>IF(G1394="Mix",'Growth Factors'!$O$7,(IF(G1394="Oil",'Growth Factors'!$F$7,'Growth Factors'!$L$7)))</f>
        <v>0.42947166600434089</v>
      </c>
      <c r="J1394" s="23">
        <f>IF(G1394="Mix",'Growth Factors'!$P$7,(IF(G1394="Oil",'Growth Factors'!$G$7,'Growth Factors'!$M$7)))</f>
        <v>8.6691922351452653E-3</v>
      </c>
      <c r="K1394" s="23">
        <f>IF(G1394="Mix",'Growth Factors'!$N$12,(IF(G1394="Oil",'Growth Factors'!$E$12,'Growth Factors'!$K$12)))</f>
        <v>0.17780496801595774</v>
      </c>
      <c r="L1394" s="23">
        <f>IF(G1394="Mix",'Growth Factors'!$O$12,(IF(G1394="Oil",'Growth Factors'!$F$12,'Growth Factors'!$L$12)))</f>
        <v>0.6045838882858261</v>
      </c>
      <c r="M1394" s="23">
        <f>IF(G1394="Mix",'Growth Factors'!$P$12,(IF(G1394="Oil",'Growth Factors'!$G$12,'Growth Factors'!$M$12)))</f>
        <v>-1.4829342437752569E-2</v>
      </c>
      <c r="N1394" s="24" t="str">
        <f>VLOOKUP(A1394,'Part 50 Counties'!$A$2:$B$34,2)</f>
        <v>Yes</v>
      </c>
      <c r="O1394" s="25">
        <f>(IF(N1394="No",0,(IF(D1394="CO2",0,(VLOOKUP(F1394,'Rule Reductions'!$C$2:$E$75,2,FALSE))))))</f>
        <v>0.75119553240227843</v>
      </c>
      <c r="P1394" s="25">
        <f>(IF(N1394="No",0,(IF(D1394="CO2",0,(VLOOKUP(F1394,'Rule Reductions'!$C$2:$E$75,3,FALSE))))))</f>
        <v>0.75119553240227843</v>
      </c>
      <c r="Q1394" s="22">
        <f t="shared" si="126"/>
        <v>28.476836439982648</v>
      </c>
      <c r="R1394" s="22">
        <f t="shared" si="127"/>
        <v>35.187106243157068</v>
      </c>
      <c r="S1394" s="22">
        <f t="shared" si="128"/>
        <v>24.828858714342431</v>
      </c>
      <c r="T1394" s="22">
        <f t="shared" si="129"/>
        <v>28.99221406685081</v>
      </c>
      <c r="U1394" s="22">
        <f t="shared" si="130"/>
        <v>39.497574590611002</v>
      </c>
      <c r="V1394" s="22">
        <f t="shared" si="131"/>
        <v>24.250431414412127</v>
      </c>
    </row>
    <row r="1395" spans="1:22" x14ac:dyDescent="0.25">
      <c r="A1395" s="1" t="s">
        <v>44</v>
      </c>
      <c r="B1395" s="1" t="s">
        <v>45</v>
      </c>
      <c r="C1395" s="1" t="s">
        <v>80</v>
      </c>
      <c r="D1395" s="1" t="s">
        <v>24</v>
      </c>
      <c r="E1395" s="6">
        <v>3.3788179934227598</v>
      </c>
      <c r="F1395" s="1" t="s">
        <v>17</v>
      </c>
      <c r="G1395" s="1" t="s">
        <v>123</v>
      </c>
      <c r="H1395" s="13">
        <f>IF(G1395="Mix",'Growth Factors'!$N$7,(IF(G1395="Oil",'Growth Factors'!$E$7,'Growth Factors'!$K$7)))</f>
        <v>0.15686781820291032</v>
      </c>
      <c r="I1395" s="23">
        <f>IF(G1395="Mix",'Growth Factors'!$O$7,(IF(G1395="Oil",'Growth Factors'!$F$7,'Growth Factors'!$L$7)))</f>
        <v>0.42947166600434089</v>
      </c>
      <c r="J1395" s="23">
        <f>IF(G1395="Mix",'Growth Factors'!$P$7,(IF(G1395="Oil",'Growth Factors'!$G$7,'Growth Factors'!$M$7)))</f>
        <v>8.6691922351452653E-3</v>
      </c>
      <c r="K1395" s="23">
        <f>IF(G1395="Mix",'Growth Factors'!$N$12,(IF(G1395="Oil",'Growth Factors'!$E$12,'Growth Factors'!$K$12)))</f>
        <v>0.17780496801595774</v>
      </c>
      <c r="L1395" s="23">
        <f>IF(G1395="Mix",'Growth Factors'!$O$12,(IF(G1395="Oil",'Growth Factors'!$F$12,'Growth Factors'!$L$12)))</f>
        <v>0.6045838882858261</v>
      </c>
      <c r="M1395" s="23">
        <f>IF(G1395="Mix",'Growth Factors'!$P$12,(IF(G1395="Oil",'Growth Factors'!$G$12,'Growth Factors'!$M$12)))</f>
        <v>-1.4829342437752569E-2</v>
      </c>
      <c r="N1395" s="24" t="str">
        <f>VLOOKUP(A1395,'Part 50 Counties'!$A$2:$B$34,2)</f>
        <v>Yes</v>
      </c>
      <c r="O1395" s="25">
        <f>(IF(N1395="No",0,(IF(D1395="CO2",0,(VLOOKUP(F1395,'Rule Reductions'!$C$2:$E$75,2,FALSE))))))</f>
        <v>0</v>
      </c>
      <c r="P1395" s="25">
        <f>(IF(N1395="No",0,(IF(D1395="CO2",0,(VLOOKUP(F1395,'Rule Reductions'!$C$2:$E$75,3,FALSE))))))</f>
        <v>0</v>
      </c>
      <c r="Q1395" s="22">
        <f t="shared" si="126"/>
        <v>3.9088458001557238</v>
      </c>
      <c r="R1395" s="22">
        <f t="shared" si="127"/>
        <v>4.829924586183477</v>
      </c>
      <c r="S1395" s="22">
        <f t="shared" si="128"/>
        <v>3.4081096161353091</v>
      </c>
      <c r="T1395" s="22">
        <f t="shared" si="129"/>
        <v>3.9795886186750358</v>
      </c>
      <c r="U1395" s="22">
        <f t="shared" si="130"/>
        <v>5.4215969136964048</v>
      </c>
      <c r="V1395" s="22">
        <f t="shared" si="131"/>
        <v>3.3287123443634536</v>
      </c>
    </row>
    <row r="1396" spans="1:22" x14ac:dyDescent="0.25">
      <c r="A1396" s="1" t="s">
        <v>49</v>
      </c>
      <c r="B1396" s="1" t="s">
        <v>45</v>
      </c>
      <c r="C1396" s="1" t="s">
        <v>80</v>
      </c>
      <c r="D1396" s="1" t="s">
        <v>23</v>
      </c>
      <c r="E1396" s="3">
        <v>0</v>
      </c>
      <c r="F1396" s="1" t="s">
        <v>17</v>
      </c>
      <c r="G1396" s="1" t="s">
        <v>123</v>
      </c>
      <c r="H1396" s="13">
        <f>IF(G1396="Mix",'Growth Factors'!$N$7,(IF(G1396="Oil",'Growth Factors'!$E$7,'Growth Factors'!$K$7)))</f>
        <v>0.15686781820291032</v>
      </c>
      <c r="I1396" s="23">
        <f>IF(G1396="Mix",'Growth Factors'!$O$7,(IF(G1396="Oil",'Growth Factors'!$F$7,'Growth Factors'!$L$7)))</f>
        <v>0.42947166600434089</v>
      </c>
      <c r="J1396" s="23">
        <f>IF(G1396="Mix",'Growth Factors'!$P$7,(IF(G1396="Oil",'Growth Factors'!$G$7,'Growth Factors'!$M$7)))</f>
        <v>8.6691922351452653E-3</v>
      </c>
      <c r="K1396" s="23">
        <f>IF(G1396="Mix",'Growth Factors'!$N$12,(IF(G1396="Oil",'Growth Factors'!$E$12,'Growth Factors'!$K$12)))</f>
        <v>0.17780496801595774</v>
      </c>
      <c r="L1396" s="23">
        <f>IF(G1396="Mix",'Growth Factors'!$O$12,(IF(G1396="Oil",'Growth Factors'!$F$12,'Growth Factors'!$L$12)))</f>
        <v>0.6045838882858261</v>
      </c>
      <c r="M1396" s="23">
        <f>IF(G1396="Mix",'Growth Factors'!$P$12,(IF(G1396="Oil",'Growth Factors'!$G$12,'Growth Factors'!$M$12)))</f>
        <v>-1.4829342437752569E-2</v>
      </c>
      <c r="N1396" s="24" t="str">
        <f>VLOOKUP(A1396,'Part 50 Counties'!$A$2:$B$34,2)</f>
        <v>No</v>
      </c>
      <c r="O1396" s="25">
        <f>(IF(N1396="No",0,(IF(D1396="CO2",0,(VLOOKUP(F1396,'Rule Reductions'!$C$2:$E$75,2,FALSE))))))</f>
        <v>0</v>
      </c>
      <c r="P1396" s="25">
        <f>(IF(N1396="No",0,(IF(D1396="CO2",0,(VLOOKUP(F1396,'Rule Reductions'!$C$2:$E$75,3,FALSE))))))</f>
        <v>0</v>
      </c>
      <c r="Q1396" s="22">
        <f t="shared" si="126"/>
        <v>0</v>
      </c>
      <c r="R1396" s="22">
        <f t="shared" si="127"/>
        <v>0</v>
      </c>
      <c r="S1396" s="22">
        <f t="shared" si="128"/>
        <v>0</v>
      </c>
      <c r="T1396" s="22">
        <f t="shared" si="129"/>
        <v>0</v>
      </c>
      <c r="U1396" s="22">
        <f t="shared" si="130"/>
        <v>0</v>
      </c>
      <c r="V1396" s="22">
        <f t="shared" si="131"/>
        <v>0</v>
      </c>
    </row>
    <row r="1397" spans="1:22" x14ac:dyDescent="0.25">
      <c r="A1397" s="1" t="s">
        <v>49</v>
      </c>
      <c r="B1397" s="1" t="s">
        <v>45</v>
      </c>
      <c r="C1397" s="1" t="s">
        <v>80</v>
      </c>
      <c r="D1397" s="1" t="s">
        <v>24</v>
      </c>
      <c r="E1397" s="3">
        <v>0</v>
      </c>
      <c r="F1397" s="1" t="s">
        <v>17</v>
      </c>
      <c r="G1397" s="1" t="s">
        <v>123</v>
      </c>
      <c r="H1397" s="13">
        <f>IF(G1397="Mix",'Growth Factors'!$N$7,(IF(G1397="Oil",'Growth Factors'!$E$7,'Growth Factors'!$K$7)))</f>
        <v>0.15686781820291032</v>
      </c>
      <c r="I1397" s="23">
        <f>IF(G1397="Mix",'Growth Factors'!$O$7,(IF(G1397="Oil",'Growth Factors'!$F$7,'Growth Factors'!$L$7)))</f>
        <v>0.42947166600434089</v>
      </c>
      <c r="J1397" s="23">
        <f>IF(G1397="Mix",'Growth Factors'!$P$7,(IF(G1397="Oil",'Growth Factors'!$G$7,'Growth Factors'!$M$7)))</f>
        <v>8.6691922351452653E-3</v>
      </c>
      <c r="K1397" s="23">
        <f>IF(G1397="Mix",'Growth Factors'!$N$12,(IF(G1397="Oil",'Growth Factors'!$E$12,'Growth Factors'!$K$12)))</f>
        <v>0.17780496801595774</v>
      </c>
      <c r="L1397" s="23">
        <f>IF(G1397="Mix",'Growth Factors'!$O$12,(IF(G1397="Oil",'Growth Factors'!$F$12,'Growth Factors'!$L$12)))</f>
        <v>0.6045838882858261</v>
      </c>
      <c r="M1397" s="23">
        <f>IF(G1397="Mix",'Growth Factors'!$P$12,(IF(G1397="Oil",'Growth Factors'!$G$12,'Growth Factors'!$M$12)))</f>
        <v>-1.4829342437752569E-2</v>
      </c>
      <c r="N1397" s="24" t="str">
        <f>VLOOKUP(A1397,'Part 50 Counties'!$A$2:$B$34,2)</f>
        <v>No</v>
      </c>
      <c r="O1397" s="25">
        <f>(IF(N1397="No",0,(IF(D1397="CO2",0,(VLOOKUP(F1397,'Rule Reductions'!$C$2:$E$75,2,FALSE))))))</f>
        <v>0</v>
      </c>
      <c r="P1397" s="25">
        <f>(IF(N1397="No",0,(IF(D1397="CO2",0,(VLOOKUP(F1397,'Rule Reductions'!$C$2:$E$75,3,FALSE))))))</f>
        <v>0</v>
      </c>
      <c r="Q1397" s="22">
        <f t="shared" si="126"/>
        <v>0</v>
      </c>
      <c r="R1397" s="22">
        <f t="shared" si="127"/>
        <v>0</v>
      </c>
      <c r="S1397" s="22">
        <f t="shared" si="128"/>
        <v>0</v>
      </c>
      <c r="T1397" s="22">
        <f t="shared" si="129"/>
        <v>0</v>
      </c>
      <c r="U1397" s="22">
        <f t="shared" si="130"/>
        <v>0</v>
      </c>
      <c r="V1397" s="22">
        <f t="shared" si="131"/>
        <v>0</v>
      </c>
    </row>
    <row r="1398" spans="1:22" x14ac:dyDescent="0.25">
      <c r="A1398" s="1" t="s">
        <v>39</v>
      </c>
      <c r="B1398" s="1" t="s">
        <v>45</v>
      </c>
      <c r="C1398" s="1" t="s">
        <v>1</v>
      </c>
      <c r="D1398" s="1" t="s">
        <v>23</v>
      </c>
      <c r="E1398" s="3">
        <v>0</v>
      </c>
      <c r="F1398" s="1" t="s">
        <v>1</v>
      </c>
      <c r="G1398" s="1" t="s">
        <v>100</v>
      </c>
      <c r="H1398" s="13">
        <f>IF(G1398="Mix",'Growth Factors'!$N$7,(IF(G1398="Oil",'Growth Factors'!$E$7,'Growth Factors'!$K$7)))</f>
        <v>0.12321919048916015</v>
      </c>
      <c r="I1398" s="23">
        <f>IF(G1398="Mix",'Growth Factors'!$O$7,(IF(G1398="Oil",'Growth Factors'!$F$7,'Growth Factors'!$L$7)))</f>
        <v>0.28844315001838977</v>
      </c>
      <c r="J1398" s="23">
        <f>IF(G1398="Mix",'Growth Factors'!$P$7,(IF(G1398="Oil",'Growth Factors'!$G$7,'Growth Factors'!$M$7)))</f>
        <v>-5.5772089494429255E-4</v>
      </c>
      <c r="K1398" s="23">
        <f>IF(G1398="Mix",'Growth Factors'!$N$12,(IF(G1398="Oil",'Growth Factors'!$E$12,'Growth Factors'!$K$12)))</f>
        <v>0.15067268446583987</v>
      </c>
      <c r="L1398" s="23">
        <f>IF(G1398="Mix",'Growth Factors'!$O$12,(IF(G1398="Oil",'Growth Factors'!$F$12,'Growth Factors'!$L$12)))</f>
        <v>0.41821082914081459</v>
      </c>
      <c r="M1398" s="23">
        <f>IF(G1398="Mix",'Growth Factors'!$P$12,(IF(G1398="Oil",'Growth Factors'!$G$12,'Growth Factors'!$M$12)))</f>
        <v>6.2059761281023675E-3</v>
      </c>
      <c r="N1398" s="24" t="str">
        <f>VLOOKUP(A1398,'Part 50 Counties'!$A$2:$B$34,2)</f>
        <v>Yes</v>
      </c>
      <c r="O1398" s="25">
        <f>(IF(N1398="No",0,(IF(D1398="CO2",0,(VLOOKUP(F1398,'Rule Reductions'!$C$2:$E$75,2,FALSE))))))</f>
        <v>0</v>
      </c>
      <c r="P1398" s="25">
        <f>(IF(N1398="No",0,(IF(D1398="CO2",0,(VLOOKUP(F1398,'Rule Reductions'!$C$2:$E$75,3,FALSE))))))</f>
        <v>0</v>
      </c>
      <c r="Q1398" s="22">
        <f t="shared" si="126"/>
        <v>0</v>
      </c>
      <c r="R1398" s="22">
        <f t="shared" si="127"/>
        <v>0</v>
      </c>
      <c r="S1398" s="22">
        <f t="shared" si="128"/>
        <v>0</v>
      </c>
      <c r="T1398" s="22">
        <f t="shared" si="129"/>
        <v>0</v>
      </c>
      <c r="U1398" s="22">
        <f t="shared" si="130"/>
        <v>0</v>
      </c>
      <c r="V1398" s="22">
        <f t="shared" si="131"/>
        <v>0</v>
      </c>
    </row>
    <row r="1399" spans="1:22" x14ac:dyDescent="0.25">
      <c r="A1399" s="1" t="s">
        <v>39</v>
      </c>
      <c r="B1399" s="1" t="s">
        <v>45</v>
      </c>
      <c r="C1399" s="1" t="s">
        <v>1</v>
      </c>
      <c r="D1399" s="1" t="s">
        <v>24</v>
      </c>
      <c r="E1399" s="3">
        <v>0</v>
      </c>
      <c r="F1399" s="1" t="s">
        <v>1</v>
      </c>
      <c r="G1399" s="1" t="s">
        <v>100</v>
      </c>
      <c r="H1399" s="13">
        <f>IF(G1399="Mix",'Growth Factors'!$N$7,(IF(G1399="Oil",'Growth Factors'!$E$7,'Growth Factors'!$K$7)))</f>
        <v>0.12321919048916015</v>
      </c>
      <c r="I1399" s="23">
        <f>IF(G1399="Mix",'Growth Factors'!$O$7,(IF(G1399="Oil",'Growth Factors'!$F$7,'Growth Factors'!$L$7)))</f>
        <v>0.28844315001838977</v>
      </c>
      <c r="J1399" s="23">
        <f>IF(G1399="Mix",'Growth Factors'!$P$7,(IF(G1399="Oil",'Growth Factors'!$G$7,'Growth Factors'!$M$7)))</f>
        <v>-5.5772089494429255E-4</v>
      </c>
      <c r="K1399" s="23">
        <f>IF(G1399="Mix",'Growth Factors'!$N$12,(IF(G1399="Oil",'Growth Factors'!$E$12,'Growth Factors'!$K$12)))</f>
        <v>0.15067268446583987</v>
      </c>
      <c r="L1399" s="23">
        <f>IF(G1399="Mix",'Growth Factors'!$O$12,(IF(G1399="Oil",'Growth Factors'!$F$12,'Growth Factors'!$L$12)))</f>
        <v>0.41821082914081459</v>
      </c>
      <c r="M1399" s="23">
        <f>IF(G1399="Mix",'Growth Factors'!$P$12,(IF(G1399="Oil",'Growth Factors'!$G$12,'Growth Factors'!$M$12)))</f>
        <v>6.2059761281023675E-3</v>
      </c>
      <c r="N1399" s="24" t="str">
        <f>VLOOKUP(A1399,'Part 50 Counties'!$A$2:$B$34,2)</f>
        <v>Yes</v>
      </c>
      <c r="O1399" s="25">
        <f>(IF(N1399="No",0,(IF(D1399="CO2",0,(VLOOKUP(F1399,'Rule Reductions'!$C$2:$E$75,2,FALSE))))))</f>
        <v>0</v>
      </c>
      <c r="P1399" s="25">
        <f>(IF(N1399="No",0,(IF(D1399="CO2",0,(VLOOKUP(F1399,'Rule Reductions'!$C$2:$E$75,3,FALSE))))))</f>
        <v>0</v>
      </c>
      <c r="Q1399" s="22">
        <f t="shared" si="126"/>
        <v>0</v>
      </c>
      <c r="R1399" s="22">
        <f t="shared" si="127"/>
        <v>0</v>
      </c>
      <c r="S1399" s="22">
        <f t="shared" si="128"/>
        <v>0</v>
      </c>
      <c r="T1399" s="22">
        <f t="shared" si="129"/>
        <v>0</v>
      </c>
      <c r="U1399" s="22">
        <f t="shared" si="130"/>
        <v>0</v>
      </c>
      <c r="V1399" s="22">
        <f t="shared" si="131"/>
        <v>0</v>
      </c>
    </row>
    <row r="1400" spans="1:22" x14ac:dyDescent="0.25">
      <c r="A1400" s="1" t="s">
        <v>46</v>
      </c>
      <c r="B1400" s="1" t="s">
        <v>45</v>
      </c>
      <c r="C1400" s="1" t="s">
        <v>1</v>
      </c>
      <c r="D1400" s="1" t="s">
        <v>23</v>
      </c>
      <c r="E1400" s="3">
        <v>0</v>
      </c>
      <c r="F1400" s="1" t="s">
        <v>1</v>
      </c>
      <c r="G1400" s="1" t="s">
        <v>100</v>
      </c>
      <c r="H1400" s="13">
        <f>IF(G1400="Mix",'Growth Factors'!$N$7,(IF(G1400="Oil",'Growth Factors'!$E$7,'Growth Factors'!$K$7)))</f>
        <v>0.12321919048916015</v>
      </c>
      <c r="I1400" s="23">
        <f>IF(G1400="Mix",'Growth Factors'!$O$7,(IF(G1400="Oil",'Growth Factors'!$F$7,'Growth Factors'!$L$7)))</f>
        <v>0.28844315001838977</v>
      </c>
      <c r="J1400" s="23">
        <f>IF(G1400="Mix",'Growth Factors'!$P$7,(IF(G1400="Oil",'Growth Factors'!$G$7,'Growth Factors'!$M$7)))</f>
        <v>-5.5772089494429255E-4</v>
      </c>
      <c r="K1400" s="23">
        <f>IF(G1400="Mix",'Growth Factors'!$N$12,(IF(G1400="Oil",'Growth Factors'!$E$12,'Growth Factors'!$K$12)))</f>
        <v>0.15067268446583987</v>
      </c>
      <c r="L1400" s="23">
        <f>IF(G1400="Mix",'Growth Factors'!$O$12,(IF(G1400="Oil",'Growth Factors'!$F$12,'Growth Factors'!$L$12)))</f>
        <v>0.41821082914081459</v>
      </c>
      <c r="M1400" s="23">
        <f>IF(G1400="Mix",'Growth Factors'!$P$12,(IF(G1400="Oil",'Growth Factors'!$G$12,'Growth Factors'!$M$12)))</f>
        <v>6.2059761281023675E-3</v>
      </c>
      <c r="N1400" s="24" t="str">
        <f>VLOOKUP(A1400,'Part 50 Counties'!$A$2:$B$34,2)</f>
        <v>No</v>
      </c>
      <c r="O1400" s="25">
        <f>(IF(N1400="No",0,(IF(D1400="CO2",0,(VLOOKUP(F1400,'Rule Reductions'!$C$2:$E$75,2,FALSE))))))</f>
        <v>0</v>
      </c>
      <c r="P1400" s="25">
        <f>(IF(N1400="No",0,(IF(D1400="CO2",0,(VLOOKUP(F1400,'Rule Reductions'!$C$2:$E$75,3,FALSE))))))</f>
        <v>0</v>
      </c>
      <c r="Q1400" s="22">
        <f t="shared" si="126"/>
        <v>0</v>
      </c>
      <c r="R1400" s="22">
        <f t="shared" si="127"/>
        <v>0</v>
      </c>
      <c r="S1400" s="22">
        <f t="shared" si="128"/>
        <v>0</v>
      </c>
      <c r="T1400" s="22">
        <f t="shared" si="129"/>
        <v>0</v>
      </c>
      <c r="U1400" s="22">
        <f t="shared" si="130"/>
        <v>0</v>
      </c>
      <c r="V1400" s="22">
        <f t="shared" si="131"/>
        <v>0</v>
      </c>
    </row>
    <row r="1401" spans="1:22" x14ac:dyDescent="0.25">
      <c r="A1401" s="1" t="s">
        <v>46</v>
      </c>
      <c r="B1401" s="1" t="s">
        <v>45</v>
      </c>
      <c r="C1401" s="1" t="s">
        <v>1</v>
      </c>
      <c r="D1401" s="1" t="s">
        <v>24</v>
      </c>
      <c r="E1401" s="3">
        <v>0</v>
      </c>
      <c r="F1401" s="1" t="s">
        <v>1</v>
      </c>
      <c r="G1401" s="1" t="s">
        <v>100</v>
      </c>
      <c r="H1401" s="13">
        <f>IF(G1401="Mix",'Growth Factors'!$N$7,(IF(G1401="Oil",'Growth Factors'!$E$7,'Growth Factors'!$K$7)))</f>
        <v>0.12321919048916015</v>
      </c>
      <c r="I1401" s="23">
        <f>IF(G1401="Mix",'Growth Factors'!$O$7,(IF(G1401="Oil",'Growth Factors'!$F$7,'Growth Factors'!$L$7)))</f>
        <v>0.28844315001838977</v>
      </c>
      <c r="J1401" s="23">
        <f>IF(G1401="Mix",'Growth Factors'!$P$7,(IF(G1401="Oil",'Growth Factors'!$G$7,'Growth Factors'!$M$7)))</f>
        <v>-5.5772089494429255E-4</v>
      </c>
      <c r="K1401" s="23">
        <f>IF(G1401="Mix",'Growth Factors'!$N$12,(IF(G1401="Oil",'Growth Factors'!$E$12,'Growth Factors'!$K$12)))</f>
        <v>0.15067268446583987</v>
      </c>
      <c r="L1401" s="23">
        <f>IF(G1401="Mix",'Growth Factors'!$O$12,(IF(G1401="Oil",'Growth Factors'!$F$12,'Growth Factors'!$L$12)))</f>
        <v>0.41821082914081459</v>
      </c>
      <c r="M1401" s="23">
        <f>IF(G1401="Mix",'Growth Factors'!$P$12,(IF(G1401="Oil",'Growth Factors'!$G$12,'Growth Factors'!$M$12)))</f>
        <v>6.2059761281023675E-3</v>
      </c>
      <c r="N1401" s="24" t="str">
        <f>VLOOKUP(A1401,'Part 50 Counties'!$A$2:$B$34,2)</f>
        <v>No</v>
      </c>
      <c r="O1401" s="25">
        <f>(IF(N1401="No",0,(IF(D1401="CO2",0,(VLOOKUP(F1401,'Rule Reductions'!$C$2:$E$75,2,FALSE))))))</f>
        <v>0</v>
      </c>
      <c r="P1401" s="25">
        <f>(IF(N1401="No",0,(IF(D1401="CO2",0,(VLOOKUP(F1401,'Rule Reductions'!$C$2:$E$75,3,FALSE))))))</f>
        <v>0</v>
      </c>
      <c r="Q1401" s="22">
        <f t="shared" si="126"/>
        <v>0</v>
      </c>
      <c r="R1401" s="22">
        <f t="shared" si="127"/>
        <v>0</v>
      </c>
      <c r="S1401" s="22">
        <f t="shared" si="128"/>
        <v>0</v>
      </c>
      <c r="T1401" s="22">
        <f t="shared" si="129"/>
        <v>0</v>
      </c>
      <c r="U1401" s="22">
        <f t="shared" si="130"/>
        <v>0</v>
      </c>
      <c r="V1401" s="22">
        <f t="shared" si="131"/>
        <v>0</v>
      </c>
    </row>
    <row r="1402" spans="1:22" x14ac:dyDescent="0.25">
      <c r="A1402" s="1" t="s">
        <v>40</v>
      </c>
      <c r="B1402" s="1" t="s">
        <v>45</v>
      </c>
      <c r="C1402" s="1" t="s">
        <v>1</v>
      </c>
      <c r="D1402" s="1" t="s">
        <v>23</v>
      </c>
      <c r="E1402" s="3">
        <v>0</v>
      </c>
      <c r="F1402" s="1" t="s">
        <v>1</v>
      </c>
      <c r="G1402" s="1" t="s">
        <v>100</v>
      </c>
      <c r="H1402" s="13">
        <f>IF(G1402="Mix",'Growth Factors'!$N$7,(IF(G1402="Oil",'Growth Factors'!$E$7,'Growth Factors'!$K$7)))</f>
        <v>0.12321919048916015</v>
      </c>
      <c r="I1402" s="23">
        <f>IF(G1402="Mix",'Growth Factors'!$O$7,(IF(G1402="Oil",'Growth Factors'!$F$7,'Growth Factors'!$L$7)))</f>
        <v>0.28844315001838977</v>
      </c>
      <c r="J1402" s="23">
        <f>IF(G1402="Mix",'Growth Factors'!$P$7,(IF(G1402="Oil",'Growth Factors'!$G$7,'Growth Factors'!$M$7)))</f>
        <v>-5.5772089494429255E-4</v>
      </c>
      <c r="K1402" s="23">
        <f>IF(G1402="Mix",'Growth Factors'!$N$12,(IF(G1402="Oil",'Growth Factors'!$E$12,'Growth Factors'!$K$12)))</f>
        <v>0.15067268446583987</v>
      </c>
      <c r="L1402" s="23">
        <f>IF(G1402="Mix",'Growth Factors'!$O$12,(IF(G1402="Oil",'Growth Factors'!$F$12,'Growth Factors'!$L$12)))</f>
        <v>0.41821082914081459</v>
      </c>
      <c r="M1402" s="23">
        <f>IF(G1402="Mix",'Growth Factors'!$P$12,(IF(G1402="Oil",'Growth Factors'!$G$12,'Growth Factors'!$M$12)))</f>
        <v>6.2059761281023675E-3</v>
      </c>
      <c r="N1402" s="24" t="str">
        <f>VLOOKUP(A1402,'Part 50 Counties'!$A$2:$B$34,2)</f>
        <v>Yes</v>
      </c>
      <c r="O1402" s="25">
        <f>(IF(N1402="No",0,(IF(D1402="CO2",0,(VLOOKUP(F1402,'Rule Reductions'!$C$2:$E$75,2,FALSE))))))</f>
        <v>0</v>
      </c>
      <c r="P1402" s="25">
        <f>(IF(N1402="No",0,(IF(D1402="CO2",0,(VLOOKUP(F1402,'Rule Reductions'!$C$2:$E$75,3,FALSE))))))</f>
        <v>0</v>
      </c>
      <c r="Q1402" s="22">
        <f t="shared" si="126"/>
        <v>0</v>
      </c>
      <c r="R1402" s="22">
        <f t="shared" si="127"/>
        <v>0</v>
      </c>
      <c r="S1402" s="22">
        <f t="shared" si="128"/>
        <v>0</v>
      </c>
      <c r="T1402" s="22">
        <f t="shared" si="129"/>
        <v>0</v>
      </c>
      <c r="U1402" s="22">
        <f t="shared" si="130"/>
        <v>0</v>
      </c>
      <c r="V1402" s="22">
        <f t="shared" si="131"/>
        <v>0</v>
      </c>
    </row>
    <row r="1403" spans="1:22" x14ac:dyDescent="0.25">
      <c r="A1403" s="1" t="s">
        <v>40</v>
      </c>
      <c r="B1403" s="1" t="s">
        <v>45</v>
      </c>
      <c r="C1403" s="1" t="s">
        <v>1</v>
      </c>
      <c r="D1403" s="1" t="s">
        <v>24</v>
      </c>
      <c r="E1403" s="3">
        <v>0</v>
      </c>
      <c r="F1403" s="1" t="s">
        <v>1</v>
      </c>
      <c r="G1403" s="1" t="s">
        <v>100</v>
      </c>
      <c r="H1403" s="13">
        <f>IF(G1403="Mix",'Growth Factors'!$N$7,(IF(G1403="Oil",'Growth Factors'!$E$7,'Growth Factors'!$K$7)))</f>
        <v>0.12321919048916015</v>
      </c>
      <c r="I1403" s="23">
        <f>IF(G1403="Mix",'Growth Factors'!$O$7,(IF(G1403="Oil",'Growth Factors'!$F$7,'Growth Factors'!$L$7)))</f>
        <v>0.28844315001838977</v>
      </c>
      <c r="J1403" s="23">
        <f>IF(G1403="Mix",'Growth Factors'!$P$7,(IF(G1403="Oil",'Growth Factors'!$G$7,'Growth Factors'!$M$7)))</f>
        <v>-5.5772089494429255E-4</v>
      </c>
      <c r="K1403" s="23">
        <f>IF(G1403="Mix",'Growth Factors'!$N$12,(IF(G1403="Oil",'Growth Factors'!$E$12,'Growth Factors'!$K$12)))</f>
        <v>0.15067268446583987</v>
      </c>
      <c r="L1403" s="23">
        <f>IF(G1403="Mix",'Growth Factors'!$O$12,(IF(G1403="Oil",'Growth Factors'!$F$12,'Growth Factors'!$L$12)))</f>
        <v>0.41821082914081459</v>
      </c>
      <c r="M1403" s="23">
        <f>IF(G1403="Mix",'Growth Factors'!$P$12,(IF(G1403="Oil",'Growth Factors'!$G$12,'Growth Factors'!$M$12)))</f>
        <v>6.2059761281023675E-3</v>
      </c>
      <c r="N1403" s="24" t="str">
        <f>VLOOKUP(A1403,'Part 50 Counties'!$A$2:$B$34,2)</f>
        <v>Yes</v>
      </c>
      <c r="O1403" s="25">
        <f>(IF(N1403="No",0,(IF(D1403="CO2",0,(VLOOKUP(F1403,'Rule Reductions'!$C$2:$E$75,2,FALSE))))))</f>
        <v>0</v>
      </c>
      <c r="P1403" s="25">
        <f>(IF(N1403="No",0,(IF(D1403="CO2",0,(VLOOKUP(F1403,'Rule Reductions'!$C$2:$E$75,3,FALSE))))))</f>
        <v>0</v>
      </c>
      <c r="Q1403" s="22">
        <f t="shared" si="126"/>
        <v>0</v>
      </c>
      <c r="R1403" s="22">
        <f t="shared" si="127"/>
        <v>0</v>
      </c>
      <c r="S1403" s="22">
        <f t="shared" si="128"/>
        <v>0</v>
      </c>
      <c r="T1403" s="22">
        <f t="shared" si="129"/>
        <v>0</v>
      </c>
      <c r="U1403" s="22">
        <f t="shared" si="130"/>
        <v>0</v>
      </c>
      <c r="V1403" s="22">
        <f t="shared" si="131"/>
        <v>0</v>
      </c>
    </row>
    <row r="1404" spans="1:22" x14ac:dyDescent="0.25">
      <c r="A1404" s="1" t="s">
        <v>47</v>
      </c>
      <c r="B1404" s="1" t="s">
        <v>45</v>
      </c>
      <c r="C1404" s="1" t="s">
        <v>1</v>
      </c>
      <c r="D1404" s="1" t="s">
        <v>23</v>
      </c>
      <c r="E1404" s="3">
        <v>0</v>
      </c>
      <c r="F1404" s="1" t="s">
        <v>1</v>
      </c>
      <c r="G1404" s="1" t="s">
        <v>100</v>
      </c>
      <c r="H1404" s="13">
        <f>IF(G1404="Mix",'Growth Factors'!$N$7,(IF(G1404="Oil",'Growth Factors'!$E$7,'Growth Factors'!$K$7)))</f>
        <v>0.12321919048916015</v>
      </c>
      <c r="I1404" s="23">
        <f>IF(G1404="Mix",'Growth Factors'!$O$7,(IF(G1404="Oil",'Growth Factors'!$F$7,'Growth Factors'!$L$7)))</f>
        <v>0.28844315001838977</v>
      </c>
      <c r="J1404" s="23">
        <f>IF(G1404="Mix",'Growth Factors'!$P$7,(IF(G1404="Oil",'Growth Factors'!$G$7,'Growth Factors'!$M$7)))</f>
        <v>-5.5772089494429255E-4</v>
      </c>
      <c r="K1404" s="23">
        <f>IF(G1404="Mix",'Growth Factors'!$N$12,(IF(G1404="Oil",'Growth Factors'!$E$12,'Growth Factors'!$K$12)))</f>
        <v>0.15067268446583987</v>
      </c>
      <c r="L1404" s="23">
        <f>IF(G1404="Mix",'Growth Factors'!$O$12,(IF(G1404="Oil",'Growth Factors'!$F$12,'Growth Factors'!$L$12)))</f>
        <v>0.41821082914081459</v>
      </c>
      <c r="M1404" s="23">
        <f>IF(G1404="Mix",'Growth Factors'!$P$12,(IF(G1404="Oil",'Growth Factors'!$G$12,'Growth Factors'!$M$12)))</f>
        <v>6.2059761281023675E-3</v>
      </c>
      <c r="N1404" s="24" t="str">
        <f>VLOOKUP(A1404,'Part 50 Counties'!$A$2:$B$34,2)</f>
        <v>No</v>
      </c>
      <c r="O1404" s="25">
        <f>(IF(N1404="No",0,(IF(D1404="CO2",0,(VLOOKUP(F1404,'Rule Reductions'!$C$2:$E$75,2,FALSE))))))</f>
        <v>0</v>
      </c>
      <c r="P1404" s="25">
        <f>(IF(N1404="No",0,(IF(D1404="CO2",0,(VLOOKUP(F1404,'Rule Reductions'!$C$2:$E$75,3,FALSE))))))</f>
        <v>0</v>
      </c>
      <c r="Q1404" s="22">
        <f t="shared" si="126"/>
        <v>0</v>
      </c>
      <c r="R1404" s="22">
        <f t="shared" si="127"/>
        <v>0</v>
      </c>
      <c r="S1404" s="22">
        <f t="shared" si="128"/>
        <v>0</v>
      </c>
      <c r="T1404" s="22">
        <f t="shared" si="129"/>
        <v>0</v>
      </c>
      <c r="U1404" s="22">
        <f t="shared" si="130"/>
        <v>0</v>
      </c>
      <c r="V1404" s="22">
        <f t="shared" si="131"/>
        <v>0</v>
      </c>
    </row>
    <row r="1405" spans="1:22" x14ac:dyDescent="0.25">
      <c r="A1405" s="1" t="s">
        <v>47</v>
      </c>
      <c r="B1405" s="1" t="s">
        <v>45</v>
      </c>
      <c r="C1405" s="1" t="s">
        <v>1</v>
      </c>
      <c r="D1405" s="1" t="s">
        <v>24</v>
      </c>
      <c r="E1405" s="3">
        <v>0</v>
      </c>
      <c r="F1405" s="1" t="s">
        <v>1</v>
      </c>
      <c r="G1405" s="1" t="s">
        <v>100</v>
      </c>
      <c r="H1405" s="13">
        <f>IF(G1405="Mix",'Growth Factors'!$N$7,(IF(G1405="Oil",'Growth Factors'!$E$7,'Growth Factors'!$K$7)))</f>
        <v>0.12321919048916015</v>
      </c>
      <c r="I1405" s="23">
        <f>IF(G1405="Mix",'Growth Factors'!$O$7,(IF(G1405="Oil",'Growth Factors'!$F$7,'Growth Factors'!$L$7)))</f>
        <v>0.28844315001838977</v>
      </c>
      <c r="J1405" s="23">
        <f>IF(G1405="Mix",'Growth Factors'!$P$7,(IF(G1405="Oil",'Growth Factors'!$G$7,'Growth Factors'!$M$7)))</f>
        <v>-5.5772089494429255E-4</v>
      </c>
      <c r="K1405" s="23">
        <f>IF(G1405="Mix",'Growth Factors'!$N$12,(IF(G1405="Oil",'Growth Factors'!$E$12,'Growth Factors'!$K$12)))</f>
        <v>0.15067268446583987</v>
      </c>
      <c r="L1405" s="23">
        <f>IF(G1405="Mix",'Growth Factors'!$O$12,(IF(G1405="Oil",'Growth Factors'!$F$12,'Growth Factors'!$L$12)))</f>
        <v>0.41821082914081459</v>
      </c>
      <c r="M1405" s="23">
        <f>IF(G1405="Mix",'Growth Factors'!$P$12,(IF(G1405="Oil",'Growth Factors'!$G$12,'Growth Factors'!$M$12)))</f>
        <v>6.2059761281023675E-3</v>
      </c>
      <c r="N1405" s="24" t="str">
        <f>VLOOKUP(A1405,'Part 50 Counties'!$A$2:$B$34,2)</f>
        <v>No</v>
      </c>
      <c r="O1405" s="25">
        <f>(IF(N1405="No",0,(IF(D1405="CO2",0,(VLOOKUP(F1405,'Rule Reductions'!$C$2:$E$75,2,FALSE))))))</f>
        <v>0</v>
      </c>
      <c r="P1405" s="25">
        <f>(IF(N1405="No",0,(IF(D1405="CO2",0,(VLOOKUP(F1405,'Rule Reductions'!$C$2:$E$75,3,FALSE))))))</f>
        <v>0</v>
      </c>
      <c r="Q1405" s="22">
        <f t="shared" si="126"/>
        <v>0</v>
      </c>
      <c r="R1405" s="22">
        <f t="shared" si="127"/>
        <v>0</v>
      </c>
      <c r="S1405" s="22">
        <f t="shared" si="128"/>
        <v>0</v>
      </c>
      <c r="T1405" s="22">
        <f t="shared" si="129"/>
        <v>0</v>
      </c>
      <c r="U1405" s="22">
        <f t="shared" si="130"/>
        <v>0</v>
      </c>
      <c r="V1405" s="22">
        <f t="shared" si="131"/>
        <v>0</v>
      </c>
    </row>
    <row r="1406" spans="1:22" x14ac:dyDescent="0.25">
      <c r="A1406" s="1" t="s">
        <v>41</v>
      </c>
      <c r="B1406" s="1" t="s">
        <v>45</v>
      </c>
      <c r="C1406" s="1" t="s">
        <v>1</v>
      </c>
      <c r="D1406" s="1" t="s">
        <v>23</v>
      </c>
      <c r="E1406" s="3">
        <v>0</v>
      </c>
      <c r="F1406" s="1" t="s">
        <v>1</v>
      </c>
      <c r="G1406" s="1" t="s">
        <v>100</v>
      </c>
      <c r="H1406" s="13">
        <f>IF(G1406="Mix",'Growth Factors'!$N$7,(IF(G1406="Oil",'Growth Factors'!$E$7,'Growth Factors'!$K$7)))</f>
        <v>0.12321919048916015</v>
      </c>
      <c r="I1406" s="23">
        <f>IF(G1406="Mix",'Growth Factors'!$O$7,(IF(G1406="Oil",'Growth Factors'!$F$7,'Growth Factors'!$L$7)))</f>
        <v>0.28844315001838977</v>
      </c>
      <c r="J1406" s="23">
        <f>IF(G1406="Mix",'Growth Factors'!$P$7,(IF(G1406="Oil",'Growth Factors'!$G$7,'Growth Factors'!$M$7)))</f>
        <v>-5.5772089494429255E-4</v>
      </c>
      <c r="K1406" s="23">
        <f>IF(G1406="Mix",'Growth Factors'!$N$12,(IF(G1406="Oil",'Growth Factors'!$E$12,'Growth Factors'!$K$12)))</f>
        <v>0.15067268446583987</v>
      </c>
      <c r="L1406" s="23">
        <f>IF(G1406="Mix",'Growth Factors'!$O$12,(IF(G1406="Oil",'Growth Factors'!$F$12,'Growth Factors'!$L$12)))</f>
        <v>0.41821082914081459</v>
      </c>
      <c r="M1406" s="23">
        <f>IF(G1406="Mix",'Growth Factors'!$P$12,(IF(G1406="Oil",'Growth Factors'!$G$12,'Growth Factors'!$M$12)))</f>
        <v>6.2059761281023675E-3</v>
      </c>
      <c r="N1406" s="24" t="str">
        <f>VLOOKUP(A1406,'Part 50 Counties'!$A$2:$B$34,2)</f>
        <v>Yes</v>
      </c>
      <c r="O1406" s="25">
        <f>(IF(N1406="No",0,(IF(D1406="CO2",0,(VLOOKUP(F1406,'Rule Reductions'!$C$2:$E$75,2,FALSE))))))</f>
        <v>0</v>
      </c>
      <c r="P1406" s="25">
        <f>(IF(N1406="No",0,(IF(D1406="CO2",0,(VLOOKUP(F1406,'Rule Reductions'!$C$2:$E$75,3,FALSE))))))</f>
        <v>0</v>
      </c>
      <c r="Q1406" s="22">
        <f t="shared" si="126"/>
        <v>0</v>
      </c>
      <c r="R1406" s="22">
        <f t="shared" si="127"/>
        <v>0</v>
      </c>
      <c r="S1406" s="22">
        <f t="shared" si="128"/>
        <v>0</v>
      </c>
      <c r="T1406" s="22">
        <f t="shared" si="129"/>
        <v>0</v>
      </c>
      <c r="U1406" s="22">
        <f t="shared" si="130"/>
        <v>0</v>
      </c>
      <c r="V1406" s="22">
        <f t="shared" si="131"/>
        <v>0</v>
      </c>
    </row>
    <row r="1407" spans="1:22" x14ac:dyDescent="0.25">
      <c r="A1407" s="1" t="s">
        <v>41</v>
      </c>
      <c r="B1407" s="1" t="s">
        <v>45</v>
      </c>
      <c r="C1407" s="1" t="s">
        <v>1</v>
      </c>
      <c r="D1407" s="1" t="s">
        <v>24</v>
      </c>
      <c r="E1407" s="3">
        <v>0</v>
      </c>
      <c r="F1407" s="1" t="s">
        <v>1</v>
      </c>
      <c r="G1407" s="1" t="s">
        <v>100</v>
      </c>
      <c r="H1407" s="13">
        <f>IF(G1407="Mix",'Growth Factors'!$N$7,(IF(G1407="Oil",'Growth Factors'!$E$7,'Growth Factors'!$K$7)))</f>
        <v>0.12321919048916015</v>
      </c>
      <c r="I1407" s="23">
        <f>IF(G1407="Mix",'Growth Factors'!$O$7,(IF(G1407="Oil",'Growth Factors'!$F$7,'Growth Factors'!$L$7)))</f>
        <v>0.28844315001838977</v>
      </c>
      <c r="J1407" s="23">
        <f>IF(G1407="Mix",'Growth Factors'!$P$7,(IF(G1407="Oil",'Growth Factors'!$G$7,'Growth Factors'!$M$7)))</f>
        <v>-5.5772089494429255E-4</v>
      </c>
      <c r="K1407" s="23">
        <f>IF(G1407="Mix",'Growth Factors'!$N$12,(IF(G1407="Oil",'Growth Factors'!$E$12,'Growth Factors'!$K$12)))</f>
        <v>0.15067268446583987</v>
      </c>
      <c r="L1407" s="23">
        <f>IF(G1407="Mix",'Growth Factors'!$O$12,(IF(G1407="Oil",'Growth Factors'!$F$12,'Growth Factors'!$L$12)))</f>
        <v>0.41821082914081459</v>
      </c>
      <c r="M1407" s="23">
        <f>IF(G1407="Mix",'Growth Factors'!$P$12,(IF(G1407="Oil",'Growth Factors'!$G$12,'Growth Factors'!$M$12)))</f>
        <v>6.2059761281023675E-3</v>
      </c>
      <c r="N1407" s="24" t="str">
        <f>VLOOKUP(A1407,'Part 50 Counties'!$A$2:$B$34,2)</f>
        <v>Yes</v>
      </c>
      <c r="O1407" s="25">
        <f>(IF(N1407="No",0,(IF(D1407="CO2",0,(VLOOKUP(F1407,'Rule Reductions'!$C$2:$E$75,2,FALSE))))))</f>
        <v>0</v>
      </c>
      <c r="P1407" s="25">
        <f>(IF(N1407="No",0,(IF(D1407="CO2",0,(VLOOKUP(F1407,'Rule Reductions'!$C$2:$E$75,3,FALSE))))))</f>
        <v>0</v>
      </c>
      <c r="Q1407" s="22">
        <f t="shared" si="126"/>
        <v>0</v>
      </c>
      <c r="R1407" s="22">
        <f t="shared" si="127"/>
        <v>0</v>
      </c>
      <c r="S1407" s="22">
        <f t="shared" si="128"/>
        <v>0</v>
      </c>
      <c r="T1407" s="22">
        <f t="shared" si="129"/>
        <v>0</v>
      </c>
      <c r="U1407" s="22">
        <f t="shared" si="130"/>
        <v>0</v>
      </c>
      <c r="V1407" s="22">
        <f t="shared" si="131"/>
        <v>0</v>
      </c>
    </row>
    <row r="1408" spans="1:22" x14ac:dyDescent="0.25">
      <c r="A1408" s="1" t="s">
        <v>48</v>
      </c>
      <c r="B1408" s="1" t="s">
        <v>45</v>
      </c>
      <c r="C1408" s="1" t="s">
        <v>1</v>
      </c>
      <c r="D1408" s="1" t="s">
        <v>23</v>
      </c>
      <c r="E1408" s="3">
        <v>0</v>
      </c>
      <c r="F1408" s="1" t="s">
        <v>1</v>
      </c>
      <c r="G1408" s="1" t="s">
        <v>100</v>
      </c>
      <c r="H1408" s="13">
        <f>IF(G1408="Mix",'Growth Factors'!$N$7,(IF(G1408="Oil",'Growth Factors'!$E$7,'Growth Factors'!$K$7)))</f>
        <v>0.12321919048916015</v>
      </c>
      <c r="I1408" s="23">
        <f>IF(G1408="Mix",'Growth Factors'!$O$7,(IF(G1408="Oil",'Growth Factors'!$F$7,'Growth Factors'!$L$7)))</f>
        <v>0.28844315001838977</v>
      </c>
      <c r="J1408" s="23">
        <f>IF(G1408="Mix",'Growth Factors'!$P$7,(IF(G1408="Oil",'Growth Factors'!$G$7,'Growth Factors'!$M$7)))</f>
        <v>-5.5772089494429255E-4</v>
      </c>
      <c r="K1408" s="23">
        <f>IF(G1408="Mix",'Growth Factors'!$N$12,(IF(G1408="Oil",'Growth Factors'!$E$12,'Growth Factors'!$K$12)))</f>
        <v>0.15067268446583987</v>
      </c>
      <c r="L1408" s="23">
        <f>IF(G1408="Mix",'Growth Factors'!$O$12,(IF(G1408="Oil",'Growth Factors'!$F$12,'Growth Factors'!$L$12)))</f>
        <v>0.41821082914081459</v>
      </c>
      <c r="M1408" s="23">
        <f>IF(G1408="Mix",'Growth Factors'!$P$12,(IF(G1408="Oil",'Growth Factors'!$G$12,'Growth Factors'!$M$12)))</f>
        <v>6.2059761281023675E-3</v>
      </c>
      <c r="N1408" s="24" t="str">
        <f>VLOOKUP(A1408,'Part 50 Counties'!$A$2:$B$34,2)</f>
        <v>No</v>
      </c>
      <c r="O1408" s="25">
        <f>(IF(N1408="No",0,(IF(D1408="CO2",0,(VLOOKUP(F1408,'Rule Reductions'!$C$2:$E$75,2,FALSE))))))</f>
        <v>0</v>
      </c>
      <c r="P1408" s="25">
        <f>(IF(N1408="No",0,(IF(D1408="CO2",0,(VLOOKUP(F1408,'Rule Reductions'!$C$2:$E$75,3,FALSE))))))</f>
        <v>0</v>
      </c>
      <c r="Q1408" s="22">
        <f t="shared" si="126"/>
        <v>0</v>
      </c>
      <c r="R1408" s="22">
        <f t="shared" si="127"/>
        <v>0</v>
      </c>
      <c r="S1408" s="22">
        <f t="shared" si="128"/>
        <v>0</v>
      </c>
      <c r="T1408" s="22">
        <f t="shared" si="129"/>
        <v>0</v>
      </c>
      <c r="U1408" s="22">
        <f t="shared" si="130"/>
        <v>0</v>
      </c>
      <c r="V1408" s="22">
        <f t="shared" si="131"/>
        <v>0</v>
      </c>
    </row>
    <row r="1409" spans="1:22" x14ac:dyDescent="0.25">
      <c r="A1409" s="1" t="s">
        <v>48</v>
      </c>
      <c r="B1409" s="1" t="s">
        <v>45</v>
      </c>
      <c r="C1409" s="1" t="s">
        <v>1</v>
      </c>
      <c r="D1409" s="1" t="s">
        <v>24</v>
      </c>
      <c r="E1409" s="3">
        <v>0</v>
      </c>
      <c r="F1409" s="1" t="s">
        <v>1</v>
      </c>
      <c r="G1409" s="1" t="s">
        <v>100</v>
      </c>
      <c r="H1409" s="13">
        <f>IF(G1409="Mix",'Growth Factors'!$N$7,(IF(G1409="Oil",'Growth Factors'!$E$7,'Growth Factors'!$K$7)))</f>
        <v>0.12321919048916015</v>
      </c>
      <c r="I1409" s="23">
        <f>IF(G1409="Mix",'Growth Factors'!$O$7,(IF(G1409="Oil",'Growth Factors'!$F$7,'Growth Factors'!$L$7)))</f>
        <v>0.28844315001838977</v>
      </c>
      <c r="J1409" s="23">
        <f>IF(G1409="Mix",'Growth Factors'!$P$7,(IF(G1409="Oil",'Growth Factors'!$G$7,'Growth Factors'!$M$7)))</f>
        <v>-5.5772089494429255E-4</v>
      </c>
      <c r="K1409" s="23">
        <f>IF(G1409="Mix",'Growth Factors'!$N$12,(IF(G1409="Oil",'Growth Factors'!$E$12,'Growth Factors'!$K$12)))</f>
        <v>0.15067268446583987</v>
      </c>
      <c r="L1409" s="23">
        <f>IF(G1409="Mix",'Growth Factors'!$O$12,(IF(G1409="Oil",'Growth Factors'!$F$12,'Growth Factors'!$L$12)))</f>
        <v>0.41821082914081459</v>
      </c>
      <c r="M1409" s="23">
        <f>IF(G1409="Mix",'Growth Factors'!$P$12,(IF(G1409="Oil",'Growth Factors'!$G$12,'Growth Factors'!$M$12)))</f>
        <v>6.2059761281023675E-3</v>
      </c>
      <c r="N1409" s="24" t="str">
        <f>VLOOKUP(A1409,'Part 50 Counties'!$A$2:$B$34,2)</f>
        <v>No</v>
      </c>
      <c r="O1409" s="25">
        <f>(IF(N1409="No",0,(IF(D1409="CO2",0,(VLOOKUP(F1409,'Rule Reductions'!$C$2:$E$75,2,FALSE))))))</f>
        <v>0</v>
      </c>
      <c r="P1409" s="25">
        <f>(IF(N1409="No",0,(IF(D1409="CO2",0,(VLOOKUP(F1409,'Rule Reductions'!$C$2:$E$75,3,FALSE))))))</f>
        <v>0</v>
      </c>
      <c r="Q1409" s="22">
        <f t="shared" si="126"/>
        <v>0</v>
      </c>
      <c r="R1409" s="22">
        <f t="shared" si="127"/>
        <v>0</v>
      </c>
      <c r="S1409" s="22">
        <f t="shared" si="128"/>
        <v>0</v>
      </c>
      <c r="T1409" s="22">
        <f t="shared" si="129"/>
        <v>0</v>
      </c>
      <c r="U1409" s="22">
        <f t="shared" si="130"/>
        <v>0</v>
      </c>
      <c r="V1409" s="22">
        <f t="shared" si="131"/>
        <v>0</v>
      </c>
    </row>
    <row r="1410" spans="1:22" x14ac:dyDescent="0.25">
      <c r="A1410" s="1" t="s">
        <v>42</v>
      </c>
      <c r="B1410" s="1" t="s">
        <v>45</v>
      </c>
      <c r="C1410" s="1" t="s">
        <v>1</v>
      </c>
      <c r="D1410" s="1" t="s">
        <v>23</v>
      </c>
      <c r="E1410" s="3">
        <v>0</v>
      </c>
      <c r="F1410" s="1" t="s">
        <v>1</v>
      </c>
      <c r="G1410" s="1" t="s">
        <v>100</v>
      </c>
      <c r="H1410" s="13">
        <f>IF(G1410="Mix",'Growth Factors'!$N$7,(IF(G1410="Oil",'Growth Factors'!$E$7,'Growth Factors'!$K$7)))</f>
        <v>0.12321919048916015</v>
      </c>
      <c r="I1410" s="23">
        <f>IF(G1410="Mix",'Growth Factors'!$O$7,(IF(G1410="Oil",'Growth Factors'!$F$7,'Growth Factors'!$L$7)))</f>
        <v>0.28844315001838977</v>
      </c>
      <c r="J1410" s="23">
        <f>IF(G1410="Mix",'Growth Factors'!$P$7,(IF(G1410="Oil",'Growth Factors'!$G$7,'Growth Factors'!$M$7)))</f>
        <v>-5.5772089494429255E-4</v>
      </c>
      <c r="K1410" s="23">
        <f>IF(G1410="Mix",'Growth Factors'!$N$12,(IF(G1410="Oil",'Growth Factors'!$E$12,'Growth Factors'!$K$12)))</f>
        <v>0.15067268446583987</v>
      </c>
      <c r="L1410" s="23">
        <f>IF(G1410="Mix",'Growth Factors'!$O$12,(IF(G1410="Oil",'Growth Factors'!$F$12,'Growth Factors'!$L$12)))</f>
        <v>0.41821082914081459</v>
      </c>
      <c r="M1410" s="23">
        <f>IF(G1410="Mix",'Growth Factors'!$P$12,(IF(G1410="Oil",'Growth Factors'!$G$12,'Growth Factors'!$M$12)))</f>
        <v>6.2059761281023675E-3</v>
      </c>
      <c r="N1410" s="24" t="str">
        <f>VLOOKUP(A1410,'Part 50 Counties'!$A$2:$B$34,2)</f>
        <v>Yes</v>
      </c>
      <c r="O1410" s="25">
        <f>(IF(N1410="No",0,(IF(D1410="CO2",0,(VLOOKUP(F1410,'Rule Reductions'!$C$2:$E$75,2,FALSE))))))</f>
        <v>0</v>
      </c>
      <c r="P1410" s="25">
        <f>(IF(N1410="No",0,(IF(D1410="CO2",0,(VLOOKUP(F1410,'Rule Reductions'!$C$2:$E$75,3,FALSE))))))</f>
        <v>0</v>
      </c>
      <c r="Q1410" s="22">
        <f t="shared" si="126"/>
        <v>0</v>
      </c>
      <c r="R1410" s="22">
        <f t="shared" si="127"/>
        <v>0</v>
      </c>
      <c r="S1410" s="22">
        <f t="shared" si="128"/>
        <v>0</v>
      </c>
      <c r="T1410" s="22">
        <f t="shared" si="129"/>
        <v>0</v>
      </c>
      <c r="U1410" s="22">
        <f t="shared" si="130"/>
        <v>0</v>
      </c>
      <c r="V1410" s="22">
        <f t="shared" si="131"/>
        <v>0</v>
      </c>
    </row>
    <row r="1411" spans="1:22" x14ac:dyDescent="0.25">
      <c r="A1411" s="1" t="s">
        <v>42</v>
      </c>
      <c r="B1411" s="1" t="s">
        <v>45</v>
      </c>
      <c r="C1411" s="1" t="s">
        <v>1</v>
      </c>
      <c r="D1411" s="1" t="s">
        <v>24</v>
      </c>
      <c r="E1411" s="3">
        <v>0</v>
      </c>
      <c r="F1411" s="1" t="s">
        <v>1</v>
      </c>
      <c r="G1411" s="1" t="s">
        <v>100</v>
      </c>
      <c r="H1411" s="13">
        <f>IF(G1411="Mix",'Growth Factors'!$N$7,(IF(G1411="Oil",'Growth Factors'!$E$7,'Growth Factors'!$K$7)))</f>
        <v>0.12321919048916015</v>
      </c>
      <c r="I1411" s="23">
        <f>IF(G1411="Mix",'Growth Factors'!$O$7,(IF(G1411="Oil",'Growth Factors'!$F$7,'Growth Factors'!$L$7)))</f>
        <v>0.28844315001838977</v>
      </c>
      <c r="J1411" s="23">
        <f>IF(G1411="Mix",'Growth Factors'!$P$7,(IF(G1411="Oil",'Growth Factors'!$G$7,'Growth Factors'!$M$7)))</f>
        <v>-5.5772089494429255E-4</v>
      </c>
      <c r="K1411" s="23">
        <f>IF(G1411="Mix",'Growth Factors'!$N$12,(IF(G1411="Oil",'Growth Factors'!$E$12,'Growth Factors'!$K$12)))</f>
        <v>0.15067268446583987</v>
      </c>
      <c r="L1411" s="23">
        <f>IF(G1411="Mix",'Growth Factors'!$O$12,(IF(G1411="Oil",'Growth Factors'!$F$12,'Growth Factors'!$L$12)))</f>
        <v>0.41821082914081459</v>
      </c>
      <c r="M1411" s="23">
        <f>IF(G1411="Mix",'Growth Factors'!$P$12,(IF(G1411="Oil",'Growth Factors'!$G$12,'Growth Factors'!$M$12)))</f>
        <v>6.2059761281023675E-3</v>
      </c>
      <c r="N1411" s="24" t="str">
        <f>VLOOKUP(A1411,'Part 50 Counties'!$A$2:$B$34,2)</f>
        <v>Yes</v>
      </c>
      <c r="O1411" s="25">
        <f>(IF(N1411="No",0,(IF(D1411="CO2",0,(VLOOKUP(F1411,'Rule Reductions'!$C$2:$E$75,2,FALSE))))))</f>
        <v>0</v>
      </c>
      <c r="P1411" s="25">
        <f>(IF(N1411="No",0,(IF(D1411="CO2",0,(VLOOKUP(F1411,'Rule Reductions'!$C$2:$E$75,3,FALSE))))))</f>
        <v>0</v>
      </c>
      <c r="Q1411" s="22">
        <f t="shared" ref="Q1411:Q1417" si="132">+$E1411*(1+H1411)*(1-$O1411)</f>
        <v>0</v>
      </c>
      <c r="R1411" s="22">
        <f t="shared" ref="R1411:R1417" si="133">+$E1411*(1+I1411)*(1-$O1411)</f>
        <v>0</v>
      </c>
      <c r="S1411" s="22">
        <f t="shared" ref="S1411:S1417" si="134">+$E1411*(1+J1411)*(1-$O1411)</f>
        <v>0</v>
      </c>
      <c r="T1411" s="22">
        <f t="shared" ref="T1411:T1417" si="135">+$E1411*(1+K1411)*(1-$P1411)</f>
        <v>0</v>
      </c>
      <c r="U1411" s="22">
        <f t="shared" ref="U1411:U1417" si="136">+$E1411*(1+L1411)*(1-$P1411)</f>
        <v>0</v>
      </c>
      <c r="V1411" s="22">
        <f t="shared" ref="V1411:V1417" si="137">+$E1411*(1+M1411)*(1-$P1411)</f>
        <v>0</v>
      </c>
    </row>
    <row r="1412" spans="1:22" x14ac:dyDescent="0.25">
      <c r="A1412" s="1" t="s">
        <v>43</v>
      </c>
      <c r="B1412" s="1" t="s">
        <v>45</v>
      </c>
      <c r="C1412" s="1" t="s">
        <v>1</v>
      </c>
      <c r="D1412" s="1" t="s">
        <v>23</v>
      </c>
      <c r="E1412" s="3">
        <v>0</v>
      </c>
      <c r="F1412" s="1" t="s">
        <v>1</v>
      </c>
      <c r="G1412" s="1" t="s">
        <v>100</v>
      </c>
      <c r="H1412" s="13">
        <f>IF(G1412="Mix",'Growth Factors'!$N$7,(IF(G1412="Oil",'Growth Factors'!$E$7,'Growth Factors'!$K$7)))</f>
        <v>0.12321919048916015</v>
      </c>
      <c r="I1412" s="23">
        <f>IF(G1412="Mix",'Growth Factors'!$O$7,(IF(G1412="Oil",'Growth Factors'!$F$7,'Growth Factors'!$L$7)))</f>
        <v>0.28844315001838977</v>
      </c>
      <c r="J1412" s="23">
        <f>IF(G1412="Mix",'Growth Factors'!$P$7,(IF(G1412="Oil",'Growth Factors'!$G$7,'Growth Factors'!$M$7)))</f>
        <v>-5.5772089494429255E-4</v>
      </c>
      <c r="K1412" s="23">
        <f>IF(G1412="Mix",'Growth Factors'!$N$12,(IF(G1412="Oil",'Growth Factors'!$E$12,'Growth Factors'!$K$12)))</f>
        <v>0.15067268446583987</v>
      </c>
      <c r="L1412" s="23">
        <f>IF(G1412="Mix",'Growth Factors'!$O$12,(IF(G1412="Oil",'Growth Factors'!$F$12,'Growth Factors'!$L$12)))</f>
        <v>0.41821082914081459</v>
      </c>
      <c r="M1412" s="23">
        <f>IF(G1412="Mix",'Growth Factors'!$P$12,(IF(G1412="Oil",'Growth Factors'!$G$12,'Growth Factors'!$M$12)))</f>
        <v>6.2059761281023675E-3</v>
      </c>
      <c r="N1412" s="24" t="str">
        <f>VLOOKUP(A1412,'Part 50 Counties'!$A$2:$B$34,2)</f>
        <v>No</v>
      </c>
      <c r="O1412" s="25">
        <f>(IF(N1412="No",0,(IF(D1412="CO2",0,(VLOOKUP(F1412,'Rule Reductions'!$C$2:$E$75,2,FALSE))))))</f>
        <v>0</v>
      </c>
      <c r="P1412" s="25">
        <f>(IF(N1412="No",0,(IF(D1412="CO2",0,(VLOOKUP(F1412,'Rule Reductions'!$C$2:$E$75,3,FALSE))))))</f>
        <v>0</v>
      </c>
      <c r="Q1412" s="22">
        <f t="shared" si="132"/>
        <v>0</v>
      </c>
      <c r="R1412" s="22">
        <f t="shared" si="133"/>
        <v>0</v>
      </c>
      <c r="S1412" s="22">
        <f t="shared" si="134"/>
        <v>0</v>
      </c>
      <c r="T1412" s="22">
        <f t="shared" si="135"/>
        <v>0</v>
      </c>
      <c r="U1412" s="22">
        <f t="shared" si="136"/>
        <v>0</v>
      </c>
      <c r="V1412" s="22">
        <f t="shared" si="137"/>
        <v>0</v>
      </c>
    </row>
    <row r="1413" spans="1:22" x14ac:dyDescent="0.25">
      <c r="A1413" s="1" t="s">
        <v>43</v>
      </c>
      <c r="B1413" s="1" t="s">
        <v>45</v>
      </c>
      <c r="C1413" s="1" t="s">
        <v>1</v>
      </c>
      <c r="D1413" s="1" t="s">
        <v>24</v>
      </c>
      <c r="E1413" s="3">
        <v>0</v>
      </c>
      <c r="F1413" s="1" t="s">
        <v>1</v>
      </c>
      <c r="G1413" s="1" t="s">
        <v>100</v>
      </c>
      <c r="H1413" s="13">
        <f>IF(G1413="Mix",'Growth Factors'!$N$7,(IF(G1413="Oil",'Growth Factors'!$E$7,'Growth Factors'!$K$7)))</f>
        <v>0.12321919048916015</v>
      </c>
      <c r="I1413" s="23">
        <f>IF(G1413="Mix",'Growth Factors'!$O$7,(IF(G1413="Oil",'Growth Factors'!$F$7,'Growth Factors'!$L$7)))</f>
        <v>0.28844315001838977</v>
      </c>
      <c r="J1413" s="23">
        <f>IF(G1413="Mix",'Growth Factors'!$P$7,(IF(G1413="Oil",'Growth Factors'!$G$7,'Growth Factors'!$M$7)))</f>
        <v>-5.5772089494429255E-4</v>
      </c>
      <c r="K1413" s="23">
        <f>IF(G1413="Mix",'Growth Factors'!$N$12,(IF(G1413="Oil",'Growth Factors'!$E$12,'Growth Factors'!$K$12)))</f>
        <v>0.15067268446583987</v>
      </c>
      <c r="L1413" s="23">
        <f>IF(G1413="Mix",'Growth Factors'!$O$12,(IF(G1413="Oil",'Growth Factors'!$F$12,'Growth Factors'!$L$12)))</f>
        <v>0.41821082914081459</v>
      </c>
      <c r="M1413" s="23">
        <f>IF(G1413="Mix",'Growth Factors'!$P$12,(IF(G1413="Oil",'Growth Factors'!$G$12,'Growth Factors'!$M$12)))</f>
        <v>6.2059761281023675E-3</v>
      </c>
      <c r="N1413" s="24" t="str">
        <f>VLOOKUP(A1413,'Part 50 Counties'!$A$2:$B$34,2)</f>
        <v>No</v>
      </c>
      <c r="O1413" s="25">
        <f>(IF(N1413="No",0,(IF(D1413="CO2",0,(VLOOKUP(F1413,'Rule Reductions'!$C$2:$E$75,2,FALSE))))))</f>
        <v>0</v>
      </c>
      <c r="P1413" s="25">
        <f>(IF(N1413="No",0,(IF(D1413="CO2",0,(VLOOKUP(F1413,'Rule Reductions'!$C$2:$E$75,3,FALSE))))))</f>
        <v>0</v>
      </c>
      <c r="Q1413" s="22">
        <f t="shared" si="132"/>
        <v>0</v>
      </c>
      <c r="R1413" s="22">
        <f t="shared" si="133"/>
        <v>0</v>
      </c>
      <c r="S1413" s="22">
        <f t="shared" si="134"/>
        <v>0</v>
      </c>
      <c r="T1413" s="22">
        <f t="shared" si="135"/>
        <v>0</v>
      </c>
      <c r="U1413" s="22">
        <f t="shared" si="136"/>
        <v>0</v>
      </c>
      <c r="V1413" s="22">
        <f t="shared" si="137"/>
        <v>0</v>
      </c>
    </row>
    <row r="1414" spans="1:22" x14ac:dyDescent="0.25">
      <c r="A1414" s="1" t="s">
        <v>22</v>
      </c>
      <c r="B1414" s="1" t="s">
        <v>45</v>
      </c>
      <c r="C1414" s="1" t="s">
        <v>1</v>
      </c>
      <c r="D1414" s="1" t="s">
        <v>23</v>
      </c>
      <c r="E1414" s="3">
        <v>0</v>
      </c>
      <c r="F1414" s="1" t="s">
        <v>1</v>
      </c>
      <c r="G1414" s="1" t="s">
        <v>100</v>
      </c>
      <c r="H1414" s="13">
        <f>IF(G1414="Mix",'Growth Factors'!$N$7,(IF(G1414="Oil",'Growth Factors'!$E$7,'Growth Factors'!$K$7)))</f>
        <v>0.12321919048916015</v>
      </c>
      <c r="I1414" s="23">
        <f>IF(G1414="Mix",'Growth Factors'!$O$7,(IF(G1414="Oil",'Growth Factors'!$F$7,'Growth Factors'!$L$7)))</f>
        <v>0.28844315001838977</v>
      </c>
      <c r="J1414" s="23">
        <f>IF(G1414="Mix",'Growth Factors'!$P$7,(IF(G1414="Oil",'Growth Factors'!$G$7,'Growth Factors'!$M$7)))</f>
        <v>-5.5772089494429255E-4</v>
      </c>
      <c r="K1414" s="23">
        <f>IF(G1414="Mix",'Growth Factors'!$N$12,(IF(G1414="Oil",'Growth Factors'!$E$12,'Growth Factors'!$K$12)))</f>
        <v>0.15067268446583987</v>
      </c>
      <c r="L1414" s="23">
        <f>IF(G1414="Mix",'Growth Factors'!$O$12,(IF(G1414="Oil",'Growth Factors'!$F$12,'Growth Factors'!$L$12)))</f>
        <v>0.41821082914081459</v>
      </c>
      <c r="M1414" s="23">
        <f>IF(G1414="Mix",'Growth Factors'!$P$12,(IF(G1414="Oil",'Growth Factors'!$G$12,'Growth Factors'!$M$12)))</f>
        <v>6.2059761281023675E-3</v>
      </c>
      <c r="N1414" s="24" t="str">
        <f>VLOOKUP(A1414,'Part 50 Counties'!$A$2:$B$34,2)</f>
        <v>Yes</v>
      </c>
      <c r="O1414" s="25">
        <f>(IF(N1414="No",0,(IF(D1414="CO2",0,(VLOOKUP(F1414,'Rule Reductions'!$C$2:$E$75,2,FALSE))))))</f>
        <v>0</v>
      </c>
      <c r="P1414" s="25">
        <f>(IF(N1414="No",0,(IF(D1414="CO2",0,(VLOOKUP(F1414,'Rule Reductions'!$C$2:$E$75,3,FALSE))))))</f>
        <v>0</v>
      </c>
      <c r="Q1414" s="22">
        <f t="shared" si="132"/>
        <v>0</v>
      </c>
      <c r="R1414" s="22">
        <f t="shared" si="133"/>
        <v>0</v>
      </c>
      <c r="S1414" s="22">
        <f t="shared" si="134"/>
        <v>0</v>
      </c>
      <c r="T1414" s="22">
        <f t="shared" si="135"/>
        <v>0</v>
      </c>
      <c r="U1414" s="22">
        <f t="shared" si="136"/>
        <v>0</v>
      </c>
      <c r="V1414" s="22">
        <f t="shared" si="137"/>
        <v>0</v>
      </c>
    </row>
    <row r="1415" spans="1:22" x14ac:dyDescent="0.25">
      <c r="A1415" s="1" t="s">
        <v>22</v>
      </c>
      <c r="B1415" s="1" t="s">
        <v>45</v>
      </c>
      <c r="C1415" s="1" t="s">
        <v>1</v>
      </c>
      <c r="D1415" s="1" t="s">
        <v>24</v>
      </c>
      <c r="E1415" s="3">
        <v>0</v>
      </c>
      <c r="F1415" s="1" t="s">
        <v>1</v>
      </c>
      <c r="G1415" s="1" t="s">
        <v>100</v>
      </c>
      <c r="H1415" s="13">
        <f>IF(G1415="Mix",'Growth Factors'!$N$7,(IF(G1415="Oil",'Growth Factors'!$E$7,'Growth Factors'!$K$7)))</f>
        <v>0.12321919048916015</v>
      </c>
      <c r="I1415" s="23">
        <f>IF(G1415="Mix",'Growth Factors'!$O$7,(IF(G1415="Oil",'Growth Factors'!$F$7,'Growth Factors'!$L$7)))</f>
        <v>0.28844315001838977</v>
      </c>
      <c r="J1415" s="23">
        <f>IF(G1415="Mix",'Growth Factors'!$P$7,(IF(G1415="Oil",'Growth Factors'!$G$7,'Growth Factors'!$M$7)))</f>
        <v>-5.5772089494429255E-4</v>
      </c>
      <c r="K1415" s="23">
        <f>IF(G1415="Mix",'Growth Factors'!$N$12,(IF(G1415="Oil",'Growth Factors'!$E$12,'Growth Factors'!$K$12)))</f>
        <v>0.15067268446583987</v>
      </c>
      <c r="L1415" s="23">
        <f>IF(G1415="Mix",'Growth Factors'!$O$12,(IF(G1415="Oil",'Growth Factors'!$F$12,'Growth Factors'!$L$12)))</f>
        <v>0.41821082914081459</v>
      </c>
      <c r="M1415" s="23">
        <f>IF(G1415="Mix",'Growth Factors'!$P$12,(IF(G1415="Oil",'Growth Factors'!$G$12,'Growth Factors'!$M$12)))</f>
        <v>6.2059761281023675E-3</v>
      </c>
      <c r="N1415" s="24" t="str">
        <f>VLOOKUP(A1415,'Part 50 Counties'!$A$2:$B$34,2)</f>
        <v>Yes</v>
      </c>
      <c r="O1415" s="25">
        <f>(IF(N1415="No",0,(IF(D1415="CO2",0,(VLOOKUP(F1415,'Rule Reductions'!$C$2:$E$75,2,FALSE))))))</f>
        <v>0</v>
      </c>
      <c r="P1415" s="25">
        <f>(IF(N1415="No",0,(IF(D1415="CO2",0,(VLOOKUP(F1415,'Rule Reductions'!$C$2:$E$75,3,FALSE))))))</f>
        <v>0</v>
      </c>
      <c r="Q1415" s="22">
        <f t="shared" si="132"/>
        <v>0</v>
      </c>
      <c r="R1415" s="22">
        <f t="shared" si="133"/>
        <v>0</v>
      </c>
      <c r="S1415" s="22">
        <f t="shared" si="134"/>
        <v>0</v>
      </c>
      <c r="T1415" s="22">
        <f t="shared" si="135"/>
        <v>0</v>
      </c>
      <c r="U1415" s="22">
        <f t="shared" si="136"/>
        <v>0</v>
      </c>
      <c r="V1415" s="22">
        <f t="shared" si="137"/>
        <v>0</v>
      </c>
    </row>
    <row r="1416" spans="1:22" x14ac:dyDescent="0.25">
      <c r="A1416" s="1" t="s">
        <v>44</v>
      </c>
      <c r="B1416" s="1" t="s">
        <v>45</v>
      </c>
      <c r="C1416" s="1" t="s">
        <v>1</v>
      </c>
      <c r="D1416" s="1" t="s">
        <v>23</v>
      </c>
      <c r="E1416" s="3">
        <v>0</v>
      </c>
      <c r="F1416" s="1" t="s">
        <v>1</v>
      </c>
      <c r="G1416" s="1" t="s">
        <v>100</v>
      </c>
      <c r="H1416" s="13">
        <f>IF(G1416="Mix",'Growth Factors'!$N$7,(IF(G1416="Oil",'Growth Factors'!$E$7,'Growth Factors'!$K$7)))</f>
        <v>0.12321919048916015</v>
      </c>
      <c r="I1416" s="23">
        <f>IF(G1416="Mix",'Growth Factors'!$O$7,(IF(G1416="Oil",'Growth Factors'!$F$7,'Growth Factors'!$L$7)))</f>
        <v>0.28844315001838977</v>
      </c>
      <c r="J1416" s="23">
        <f>IF(G1416="Mix",'Growth Factors'!$P$7,(IF(G1416="Oil",'Growth Factors'!$G$7,'Growth Factors'!$M$7)))</f>
        <v>-5.5772089494429255E-4</v>
      </c>
      <c r="K1416" s="23">
        <f>IF(G1416="Mix",'Growth Factors'!$N$12,(IF(G1416="Oil",'Growth Factors'!$E$12,'Growth Factors'!$K$12)))</f>
        <v>0.15067268446583987</v>
      </c>
      <c r="L1416" s="23">
        <f>IF(G1416="Mix",'Growth Factors'!$O$12,(IF(G1416="Oil",'Growth Factors'!$F$12,'Growth Factors'!$L$12)))</f>
        <v>0.41821082914081459</v>
      </c>
      <c r="M1416" s="23">
        <f>IF(G1416="Mix",'Growth Factors'!$P$12,(IF(G1416="Oil",'Growth Factors'!$G$12,'Growth Factors'!$M$12)))</f>
        <v>6.2059761281023675E-3</v>
      </c>
      <c r="N1416" s="24" t="str">
        <f>VLOOKUP(A1416,'Part 50 Counties'!$A$2:$B$34,2)</f>
        <v>Yes</v>
      </c>
      <c r="O1416" s="25">
        <f>(IF(N1416="No",0,(IF(D1416="CO2",0,(VLOOKUP(F1416,'Rule Reductions'!$C$2:$E$75,2,FALSE))))))</f>
        <v>0</v>
      </c>
      <c r="P1416" s="25">
        <f>(IF(N1416="No",0,(IF(D1416="CO2",0,(VLOOKUP(F1416,'Rule Reductions'!$C$2:$E$75,3,FALSE))))))</f>
        <v>0</v>
      </c>
      <c r="Q1416" s="22">
        <f t="shared" si="132"/>
        <v>0</v>
      </c>
      <c r="R1416" s="22">
        <f t="shared" si="133"/>
        <v>0</v>
      </c>
      <c r="S1416" s="22">
        <f t="shared" si="134"/>
        <v>0</v>
      </c>
      <c r="T1416" s="22">
        <f t="shared" si="135"/>
        <v>0</v>
      </c>
      <c r="U1416" s="22">
        <f t="shared" si="136"/>
        <v>0</v>
      </c>
      <c r="V1416" s="22">
        <f t="shared" si="137"/>
        <v>0</v>
      </c>
    </row>
    <row r="1417" spans="1:22" x14ac:dyDescent="0.25">
      <c r="A1417" s="1" t="s">
        <v>44</v>
      </c>
      <c r="B1417" s="1" t="s">
        <v>45</v>
      </c>
      <c r="C1417" s="1" t="s">
        <v>1</v>
      </c>
      <c r="D1417" s="1" t="s">
        <v>24</v>
      </c>
      <c r="E1417" s="3">
        <v>0</v>
      </c>
      <c r="F1417" s="1" t="s">
        <v>1</v>
      </c>
      <c r="G1417" s="1" t="s">
        <v>100</v>
      </c>
      <c r="H1417" s="13">
        <f>IF(G1417="Mix",'Growth Factors'!$N$7,(IF(G1417="Oil",'Growth Factors'!$E$7,'Growth Factors'!$K$7)))</f>
        <v>0.12321919048916015</v>
      </c>
      <c r="I1417" s="23">
        <f>IF(G1417="Mix",'Growth Factors'!$O$7,(IF(G1417="Oil",'Growth Factors'!$F$7,'Growth Factors'!$L$7)))</f>
        <v>0.28844315001838977</v>
      </c>
      <c r="J1417" s="23">
        <f>IF(G1417="Mix",'Growth Factors'!$P$7,(IF(G1417="Oil",'Growth Factors'!$G$7,'Growth Factors'!$M$7)))</f>
        <v>-5.5772089494429255E-4</v>
      </c>
      <c r="K1417" s="23">
        <f>IF(G1417="Mix",'Growth Factors'!$N$12,(IF(G1417="Oil",'Growth Factors'!$E$12,'Growth Factors'!$K$12)))</f>
        <v>0.15067268446583987</v>
      </c>
      <c r="L1417" s="23">
        <f>IF(G1417="Mix",'Growth Factors'!$O$12,(IF(G1417="Oil",'Growth Factors'!$F$12,'Growth Factors'!$L$12)))</f>
        <v>0.41821082914081459</v>
      </c>
      <c r="M1417" s="23">
        <f>IF(G1417="Mix",'Growth Factors'!$P$12,(IF(G1417="Oil",'Growth Factors'!$G$12,'Growth Factors'!$M$12)))</f>
        <v>6.2059761281023675E-3</v>
      </c>
      <c r="N1417" s="24" t="str">
        <f>VLOOKUP(A1417,'Part 50 Counties'!$A$2:$B$34,2)</f>
        <v>Yes</v>
      </c>
      <c r="O1417" s="25">
        <f>(IF(N1417="No",0,(IF(D1417="CO2",0,(VLOOKUP(F1417,'Rule Reductions'!$C$2:$E$75,2,FALSE))))))</f>
        <v>0</v>
      </c>
      <c r="P1417" s="25">
        <f>(IF(N1417="No",0,(IF(D1417="CO2",0,(VLOOKUP(F1417,'Rule Reductions'!$C$2:$E$75,3,FALSE))))))</f>
        <v>0</v>
      </c>
      <c r="Q1417" s="22">
        <f t="shared" si="132"/>
        <v>0</v>
      </c>
      <c r="R1417" s="22">
        <f t="shared" si="133"/>
        <v>0</v>
      </c>
      <c r="S1417" s="22">
        <f t="shared" si="134"/>
        <v>0</v>
      </c>
      <c r="T1417" s="22">
        <f t="shared" si="135"/>
        <v>0</v>
      </c>
      <c r="U1417" s="22">
        <f t="shared" si="136"/>
        <v>0</v>
      </c>
      <c r="V1417" s="22">
        <f t="shared" si="137"/>
        <v>0</v>
      </c>
    </row>
    <row r="1418" spans="1:22" x14ac:dyDescent="0.25">
      <c r="A1418" s="1" t="s">
        <v>49</v>
      </c>
      <c r="B1418" s="1" t="s">
        <v>45</v>
      </c>
      <c r="C1418" s="1" t="s">
        <v>1</v>
      </c>
      <c r="D1418" s="1" t="s">
        <v>23</v>
      </c>
      <c r="E1418" s="3">
        <v>0</v>
      </c>
      <c r="F1418" s="1" t="s">
        <v>1</v>
      </c>
      <c r="G1418" s="1" t="s">
        <v>100</v>
      </c>
      <c r="H1418" s="13">
        <f>IF(G1418="Mix",'Growth Factors'!$N$7,(IF(G1418="Oil",'Growth Factors'!$E$7,'Growth Factors'!$K$7)))</f>
        <v>0.12321919048916015</v>
      </c>
      <c r="I1418" s="23">
        <f>IF(G1418="Mix",'Growth Factors'!$O$7,(IF(G1418="Oil",'Growth Factors'!$F$7,'Growth Factors'!$L$7)))</f>
        <v>0.28844315001838977</v>
      </c>
      <c r="J1418" s="23">
        <f>IF(G1418="Mix",'Growth Factors'!$P$7,(IF(G1418="Oil",'Growth Factors'!$G$7,'Growth Factors'!$M$7)))</f>
        <v>-5.5772089494429255E-4</v>
      </c>
      <c r="K1418" s="23">
        <f>IF(G1418="Mix",'Growth Factors'!$N$12,(IF(G1418="Oil",'Growth Factors'!$E$12,'Growth Factors'!$K$12)))</f>
        <v>0.15067268446583987</v>
      </c>
      <c r="L1418" s="23">
        <f>IF(G1418="Mix",'Growth Factors'!$O$12,(IF(G1418="Oil",'Growth Factors'!$F$12,'Growth Factors'!$L$12)))</f>
        <v>0.41821082914081459</v>
      </c>
      <c r="M1418" s="23">
        <f>IF(G1418="Mix",'Growth Factors'!$P$12,(IF(G1418="Oil",'Growth Factors'!$G$12,'Growth Factors'!$M$12)))</f>
        <v>6.2059761281023675E-3</v>
      </c>
      <c r="N1418" s="24" t="str">
        <f>VLOOKUP(A1418,'Part 50 Counties'!$A$2:$B$34,2)</f>
        <v>No</v>
      </c>
      <c r="O1418" s="25">
        <f>(IF(N1418="No",0,(IF(D1418="CO2",0,(VLOOKUP(F1418,'Rule Reductions'!$C$2:$E$75,2,FALSE))))))</f>
        <v>0</v>
      </c>
      <c r="P1418" s="25">
        <f>(IF(N1418="No",0,(IF(D1418="CO2",0,(VLOOKUP(F1418,'Rule Reductions'!$C$2:$E$75,3,FALSE))))))</f>
        <v>0</v>
      </c>
      <c r="Q1418" s="22">
        <f t="shared" ref="Q1418:Q1419" si="138">+$E1418*(1+H1418)*(1-$O1418)</f>
        <v>0</v>
      </c>
      <c r="R1418" s="22">
        <f t="shared" ref="R1418:R1419" si="139">+$E1418*(1+I1418)*(1-$O1418)</f>
        <v>0</v>
      </c>
      <c r="S1418" s="22">
        <f t="shared" ref="S1418:S1419" si="140">+$E1418*(1+J1418)*(1-$O1418)</f>
        <v>0</v>
      </c>
      <c r="T1418" s="22">
        <f t="shared" ref="T1418:T1419" si="141">+$E1418*(1+K1418)*(1-$P1418)</f>
        <v>0</v>
      </c>
      <c r="U1418" s="22">
        <f t="shared" ref="U1418:U1419" si="142">+$E1418*(1+L1418)*(1-$P1418)</f>
        <v>0</v>
      </c>
      <c r="V1418" s="22">
        <f t="shared" ref="V1418:V1419" si="143">+$E1418*(1+M1418)*(1-$P1418)</f>
        <v>0</v>
      </c>
    </row>
    <row r="1419" spans="1:22" x14ac:dyDescent="0.25">
      <c r="A1419" s="1" t="s">
        <v>49</v>
      </c>
      <c r="B1419" s="1" t="s">
        <v>45</v>
      </c>
      <c r="C1419" s="1" t="s">
        <v>1</v>
      </c>
      <c r="D1419" s="1" t="s">
        <v>24</v>
      </c>
      <c r="E1419" s="3">
        <v>0</v>
      </c>
      <c r="F1419" s="1" t="s">
        <v>1</v>
      </c>
      <c r="G1419" s="1" t="s">
        <v>100</v>
      </c>
      <c r="H1419" s="13">
        <f>IF(G1419="Mix",'Growth Factors'!$N$7,(IF(G1419="Oil",'Growth Factors'!$E$7,'Growth Factors'!$K$7)))</f>
        <v>0.12321919048916015</v>
      </c>
      <c r="I1419" s="23">
        <f>IF(G1419="Mix",'Growth Factors'!$O$7,(IF(G1419="Oil",'Growth Factors'!$F$7,'Growth Factors'!$L$7)))</f>
        <v>0.28844315001838977</v>
      </c>
      <c r="J1419" s="23">
        <f>IF(G1419="Mix",'Growth Factors'!$P$7,(IF(G1419="Oil",'Growth Factors'!$G$7,'Growth Factors'!$M$7)))</f>
        <v>-5.5772089494429255E-4</v>
      </c>
      <c r="K1419" s="23">
        <f>IF(G1419="Mix",'Growth Factors'!$N$12,(IF(G1419="Oil",'Growth Factors'!$E$12,'Growth Factors'!$K$12)))</f>
        <v>0.15067268446583987</v>
      </c>
      <c r="L1419" s="23">
        <f>IF(G1419="Mix",'Growth Factors'!$O$12,(IF(G1419="Oil",'Growth Factors'!$F$12,'Growth Factors'!$L$12)))</f>
        <v>0.41821082914081459</v>
      </c>
      <c r="M1419" s="23">
        <f>IF(G1419="Mix",'Growth Factors'!$P$12,(IF(G1419="Oil",'Growth Factors'!$G$12,'Growth Factors'!$M$12)))</f>
        <v>6.2059761281023675E-3</v>
      </c>
      <c r="N1419" s="24" t="str">
        <f>VLOOKUP(A1419,'Part 50 Counties'!$A$2:$B$34,2)</f>
        <v>No</v>
      </c>
      <c r="O1419" s="25">
        <f>(IF(N1419="No",0,(IF(D1419="CO2",0,(VLOOKUP(F1419,'Rule Reductions'!$C$2:$E$75,2,FALSE))))))</f>
        <v>0</v>
      </c>
      <c r="P1419" s="25">
        <f>(IF(N1419="No",0,(IF(D1419="CO2",0,(VLOOKUP(F1419,'Rule Reductions'!$C$2:$E$75,3,FALSE))))))</f>
        <v>0</v>
      </c>
      <c r="Q1419" s="22">
        <f t="shared" si="138"/>
        <v>0</v>
      </c>
      <c r="R1419" s="22">
        <f t="shared" si="139"/>
        <v>0</v>
      </c>
      <c r="S1419" s="22">
        <f t="shared" si="140"/>
        <v>0</v>
      </c>
      <c r="T1419" s="22">
        <f t="shared" si="141"/>
        <v>0</v>
      </c>
      <c r="U1419" s="22">
        <f t="shared" si="142"/>
        <v>0</v>
      </c>
      <c r="V1419" s="22">
        <f t="shared" si="143"/>
        <v>0</v>
      </c>
    </row>
    <row r="1420" spans="1:22" x14ac:dyDescent="0.25">
      <c r="O1420" s="40"/>
      <c r="P1420" s="40"/>
      <c r="V1420" s="49"/>
    </row>
    <row r="1421" spans="1:22" x14ac:dyDescent="0.25">
      <c r="E1421" s="73"/>
    </row>
  </sheetData>
  <autoFilter ref="A1:V1419" xr:uid="{58E63E9F-9D74-4048-94CF-D0D31FFD9353}"/>
  <pageMargins left="0.7" right="0.7" top="0.75" bottom="0.75" header="0.3" footer="0.3"/>
  <pageSetup orientation="portrait" horizontalDpi="300" verticalDpi="300" r:id="rId1"/>
  <ignoredErrors>
    <ignoredError sqref="AC5:AE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FE0F-2970-4EFA-852D-84B227129FEB}">
  <dimension ref="A1:P12"/>
  <sheetViews>
    <sheetView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3" sqref="I13"/>
    </sheetView>
  </sheetViews>
  <sheetFormatPr defaultColWidth="17.28515625" defaultRowHeight="15" x14ac:dyDescent="0.25"/>
  <cols>
    <col min="1" max="1" width="6.42578125" bestFit="1" customWidth="1"/>
    <col min="2" max="2" width="14.5703125" customWidth="1"/>
    <col min="3" max="3" width="13.42578125" bestFit="1" customWidth="1"/>
    <col min="4" max="4" width="11.5703125" bestFit="1" customWidth="1"/>
    <col min="5" max="5" width="18" customWidth="1"/>
    <col min="6" max="6" width="17.42578125" bestFit="1" customWidth="1"/>
    <col min="8" max="8" width="14.140625" customWidth="1"/>
    <col min="9" max="9" width="13.85546875" customWidth="1"/>
    <col min="10" max="10" width="14" customWidth="1"/>
  </cols>
  <sheetData>
    <row r="1" spans="1:16" ht="60" x14ac:dyDescent="0.25">
      <c r="A1" s="12" t="s">
        <v>92</v>
      </c>
      <c r="B1" s="17" t="s">
        <v>114</v>
      </c>
      <c r="C1" s="17" t="s">
        <v>115</v>
      </c>
      <c r="D1" s="17" t="s">
        <v>116</v>
      </c>
      <c r="E1" s="18" t="s">
        <v>93</v>
      </c>
      <c r="F1" s="18" t="s">
        <v>94</v>
      </c>
      <c r="G1" s="18" t="s">
        <v>95</v>
      </c>
      <c r="H1" s="19" t="s">
        <v>108</v>
      </c>
      <c r="I1" s="19" t="s">
        <v>109</v>
      </c>
      <c r="J1" s="19" t="s">
        <v>110</v>
      </c>
      <c r="K1" s="20" t="s">
        <v>96</v>
      </c>
      <c r="L1" s="20" t="s">
        <v>97</v>
      </c>
      <c r="M1" s="20" t="s">
        <v>98</v>
      </c>
      <c r="N1" s="21" t="s">
        <v>111</v>
      </c>
      <c r="O1" s="21" t="s">
        <v>112</v>
      </c>
      <c r="P1" s="21" t="s">
        <v>113</v>
      </c>
    </row>
    <row r="2" spans="1:16" x14ac:dyDescent="0.25">
      <c r="A2" s="69">
        <v>2020</v>
      </c>
      <c r="B2" s="15">
        <v>11.282958860655739</v>
      </c>
      <c r="C2" s="15">
        <v>11.282958860655739</v>
      </c>
      <c r="D2" s="15">
        <v>11.282958860655739</v>
      </c>
      <c r="E2" s="56">
        <f>(B2-$B$2)/$B$2</f>
        <v>0</v>
      </c>
      <c r="F2" s="56">
        <f>(C2-$C$2)/$C$2</f>
        <v>0</v>
      </c>
      <c r="G2" s="56">
        <f>(D2-$D$2)/$D$2</f>
        <v>0</v>
      </c>
      <c r="H2" s="16">
        <v>33.485264054000012</v>
      </c>
      <c r="I2" s="16">
        <v>33.485264054000012</v>
      </c>
      <c r="J2" s="16">
        <v>33.485264054000012</v>
      </c>
      <c r="K2" s="60">
        <f>(H2-$H$2)/$H$2</f>
        <v>0</v>
      </c>
      <c r="L2" s="60">
        <f>(I2-$I$2)/$I$2</f>
        <v>0</v>
      </c>
      <c r="M2" s="60">
        <f>(J2-$J$2)/$J$2</f>
        <v>0</v>
      </c>
      <c r="N2" s="64">
        <f>+(K2+E2)/2</f>
        <v>0</v>
      </c>
      <c r="O2" s="64">
        <f>+(L2+F2)/2</f>
        <v>0</v>
      </c>
      <c r="P2" s="64">
        <f t="shared" ref="P2:P12" si="0">+(M2+G2)/2</f>
        <v>0</v>
      </c>
    </row>
    <row r="3" spans="1:16" x14ac:dyDescent="0.25">
      <c r="A3" s="69">
        <v>2021</v>
      </c>
      <c r="B3" s="15">
        <v>11.13137</v>
      </c>
      <c r="C3" s="15">
        <v>11.13137</v>
      </c>
      <c r="D3" s="15">
        <v>11.13137</v>
      </c>
      <c r="E3" s="56">
        <f>(B3-$B$2)/$B$2</f>
        <v>-1.3435204588429117E-2</v>
      </c>
      <c r="F3" s="56">
        <f t="shared" ref="F3:F5" si="1">(C3-$C$2)/$C$2</f>
        <v>-1.3435204588429117E-2</v>
      </c>
      <c r="G3" s="56">
        <f t="shared" ref="G3:G12" si="2">(D3-$D$2)/$D$2</f>
        <v>-1.3435204588429117E-2</v>
      </c>
      <c r="H3" s="16">
        <v>34.404159999999997</v>
      </c>
      <c r="I3" s="16">
        <v>34.409939000000001</v>
      </c>
      <c r="J3" s="16">
        <v>34.415951</v>
      </c>
      <c r="K3" s="60">
        <f t="shared" ref="K3:K12" si="3">(H3-$H$2)/$H$2</f>
        <v>2.7441800802828594E-2</v>
      </c>
      <c r="L3" s="60">
        <f t="shared" ref="L3:L12" si="4">(I3-$I$2)/$I$2</f>
        <v>2.7614384181316651E-2</v>
      </c>
      <c r="M3" s="60">
        <f t="shared" ref="M3:M12" si="5">(J3-$J$2)/$J$2</f>
        <v>2.7793925844488341E-2</v>
      </c>
      <c r="N3" s="64">
        <f t="shared" ref="N3:N12" si="6">+(K3+E3)/2</f>
        <v>7.0032981071997385E-3</v>
      </c>
      <c r="O3" s="64">
        <f t="shared" ref="O3:O12" si="7">+(L3+F3)/2</f>
        <v>7.0895897964437671E-3</v>
      </c>
      <c r="P3" s="64">
        <f t="shared" si="0"/>
        <v>7.1793606280296119E-3</v>
      </c>
    </row>
    <row r="4" spans="1:16" x14ac:dyDescent="0.25">
      <c r="A4" s="69">
        <v>2022</v>
      </c>
      <c r="B4" s="15">
        <v>11.890215</v>
      </c>
      <c r="C4" s="15">
        <v>12.395033</v>
      </c>
      <c r="D4" s="15">
        <v>10.596515</v>
      </c>
      <c r="E4" s="56">
        <f t="shared" ref="E4:E12" si="8">(B4-$B$2)/$B$2</f>
        <v>5.3820646414106291E-2</v>
      </c>
      <c r="F4" s="56">
        <f t="shared" si="1"/>
        <v>9.8562279015491264E-2</v>
      </c>
      <c r="G4" s="56">
        <f t="shared" si="2"/>
        <v>-6.0838993488614448E-2</v>
      </c>
      <c r="H4" s="16">
        <v>35.685917000000003</v>
      </c>
      <c r="I4" s="16">
        <v>36.043201000000003</v>
      </c>
      <c r="J4" s="16">
        <v>31.922021999999998</v>
      </c>
      <c r="K4" s="60">
        <f t="shared" si="3"/>
        <v>6.5720041581607602E-2</v>
      </c>
      <c r="L4" s="60">
        <f t="shared" si="4"/>
        <v>7.6389929070737925E-2</v>
      </c>
      <c r="M4" s="60">
        <f t="shared" si="5"/>
        <v>-4.6684477430999252E-2</v>
      </c>
      <c r="N4" s="64">
        <f t="shared" si="6"/>
        <v>5.9770343997856946E-2</v>
      </c>
      <c r="O4" s="64">
        <f t="shared" si="7"/>
        <v>8.7476104043114594E-2</v>
      </c>
      <c r="P4" s="64">
        <f t="shared" si="0"/>
        <v>-5.376173545980685E-2</v>
      </c>
    </row>
    <row r="5" spans="1:16" x14ac:dyDescent="0.25">
      <c r="A5" s="69">
        <v>2023</v>
      </c>
      <c r="B5" s="15">
        <v>12.277072</v>
      </c>
      <c r="C5" s="15">
        <v>14.743805999999999</v>
      </c>
      <c r="D5" s="15">
        <v>11.375622999999999</v>
      </c>
      <c r="E5" s="56">
        <f t="shared" si="8"/>
        <v>8.8107485954839818E-2</v>
      </c>
      <c r="F5" s="56">
        <f t="shared" si="1"/>
        <v>0.30673223062191718</v>
      </c>
      <c r="G5" s="56">
        <f t="shared" si="2"/>
        <v>8.2127516805351845E-3</v>
      </c>
      <c r="H5" s="16">
        <v>36.052287999999997</v>
      </c>
      <c r="I5" s="16">
        <v>37.540092000000001</v>
      </c>
      <c r="J5" s="16">
        <v>32.134312000000001</v>
      </c>
      <c r="K5" s="60">
        <f t="shared" si="3"/>
        <v>7.6661302173405999E-2</v>
      </c>
      <c r="L5" s="60">
        <f t="shared" si="4"/>
        <v>0.12109290640387278</v>
      </c>
      <c r="M5" s="60">
        <f t="shared" si="5"/>
        <v>-4.0344673759221315E-2</v>
      </c>
      <c r="N5" s="64">
        <f t="shared" si="6"/>
        <v>8.2384394064122901E-2</v>
      </c>
      <c r="O5" s="64">
        <f t="shared" si="7"/>
        <v>0.21391256851289497</v>
      </c>
      <c r="P5" s="64">
        <f t="shared" si="0"/>
        <v>-1.6065961039343067E-2</v>
      </c>
    </row>
    <row r="6" spans="1:16" ht="15.75" thickBot="1" x14ac:dyDescent="0.3">
      <c r="A6" s="70">
        <v>2024</v>
      </c>
      <c r="B6" s="50">
        <v>12.60923</v>
      </c>
      <c r="C6" s="50">
        <v>15.707986999999999</v>
      </c>
      <c r="D6" s="50">
        <v>11.238279</v>
      </c>
      <c r="E6" s="57">
        <f t="shared" si="8"/>
        <v>0.11754639503021116</v>
      </c>
      <c r="F6" s="57">
        <f>(C6-$C$2)/$C$2</f>
        <v>0.3921868539975415</v>
      </c>
      <c r="G6" s="57">
        <f t="shared" si="2"/>
        <v>-3.9599418208941641E-3</v>
      </c>
      <c r="H6" s="51">
        <v>36.409576000000001</v>
      </c>
      <c r="I6" s="51">
        <v>37.982394999999997</v>
      </c>
      <c r="J6" s="51">
        <v>31.819265000000001</v>
      </c>
      <c r="K6" s="61">
        <f t="shared" si="3"/>
        <v>8.7331309118067496E-2</v>
      </c>
      <c r="L6" s="61">
        <f t="shared" si="4"/>
        <v>0.13430179134163869</v>
      </c>
      <c r="M6" s="61">
        <f t="shared" si="5"/>
        <v>-4.9753200432086711E-2</v>
      </c>
      <c r="N6" s="65">
        <f t="shared" si="6"/>
        <v>0.10243885207413933</v>
      </c>
      <c r="O6" s="65">
        <f t="shared" si="7"/>
        <v>0.26324432266959008</v>
      </c>
      <c r="P6" s="65">
        <f t="shared" si="0"/>
        <v>-2.6856571126490439E-2</v>
      </c>
    </row>
    <row r="7" spans="1:16" ht="15.75" thickBot="1" x14ac:dyDescent="0.3">
      <c r="A7" s="71">
        <v>2025</v>
      </c>
      <c r="B7" s="54">
        <v>13.052892</v>
      </c>
      <c r="C7" s="54">
        <v>16.12867</v>
      </c>
      <c r="D7" s="54">
        <v>11.380773</v>
      </c>
      <c r="E7" s="58">
        <f t="shared" si="8"/>
        <v>0.15686781820291032</v>
      </c>
      <c r="F7" s="58">
        <f t="shared" ref="F7:F12" si="9">(C7-$C$2)/$C$2</f>
        <v>0.42947166600434089</v>
      </c>
      <c r="G7" s="58">
        <f t="shared" si="2"/>
        <v>8.6691922351452653E-3</v>
      </c>
      <c r="H7" s="55">
        <v>36.484558</v>
      </c>
      <c r="I7" s="55">
        <v>38.421481999999997</v>
      </c>
      <c r="J7" s="55">
        <v>33.157623000000001</v>
      </c>
      <c r="K7" s="62">
        <f t="shared" si="3"/>
        <v>8.9570562775409979E-2</v>
      </c>
      <c r="L7" s="62">
        <f t="shared" si="4"/>
        <v>0.14741463403243865</v>
      </c>
      <c r="M7" s="62">
        <f t="shared" si="5"/>
        <v>-9.7846340250338504E-3</v>
      </c>
      <c r="N7" s="66">
        <f t="shared" si="6"/>
        <v>0.12321919048916015</v>
      </c>
      <c r="O7" s="66">
        <f t="shared" si="7"/>
        <v>0.28844315001838977</v>
      </c>
      <c r="P7" s="67">
        <f t="shared" si="0"/>
        <v>-5.5772089494429255E-4</v>
      </c>
    </row>
    <row r="8" spans="1:16" x14ac:dyDescent="0.25">
      <c r="A8" s="72">
        <v>2026</v>
      </c>
      <c r="B8" s="52">
        <v>13.243161000000001</v>
      </c>
      <c r="C8" s="52">
        <v>16.568733000000002</v>
      </c>
      <c r="D8" s="52">
        <v>11.375468</v>
      </c>
      <c r="E8" s="59">
        <f t="shared" si="8"/>
        <v>0.17373121390875468</v>
      </c>
      <c r="F8" s="59">
        <f t="shared" si="9"/>
        <v>0.46847411256421662</v>
      </c>
      <c r="G8" s="59">
        <f t="shared" si="2"/>
        <v>8.1990141492799783E-3</v>
      </c>
      <c r="H8" s="53">
        <v>36.570492000000002</v>
      </c>
      <c r="I8" s="53">
        <v>38.483780000000003</v>
      </c>
      <c r="J8" s="53">
        <v>33.868839000000001</v>
      </c>
      <c r="K8" s="63">
        <f t="shared" si="3"/>
        <v>9.2136885676774E-2</v>
      </c>
      <c r="L8" s="63">
        <f t="shared" si="4"/>
        <v>0.14927509420081422</v>
      </c>
      <c r="M8" s="63">
        <f t="shared" si="5"/>
        <v>1.1455037218204902E-2</v>
      </c>
      <c r="N8" s="68">
        <f t="shared" si="6"/>
        <v>0.13293404979276435</v>
      </c>
      <c r="O8" s="68">
        <f t="shared" si="7"/>
        <v>0.30887460338251543</v>
      </c>
      <c r="P8" s="68">
        <f t="shared" si="0"/>
        <v>9.8270256837424408E-3</v>
      </c>
    </row>
    <row r="9" spans="1:16" x14ac:dyDescent="0.25">
      <c r="A9" s="69">
        <v>2027</v>
      </c>
      <c r="B9" s="15">
        <v>13.200737999999999</v>
      </c>
      <c r="C9" s="15">
        <v>16.804801999999999</v>
      </c>
      <c r="D9" s="15">
        <v>11.256226</v>
      </c>
      <c r="E9" s="56">
        <f t="shared" si="8"/>
        <v>0.16997129591880858</v>
      </c>
      <c r="F9" s="56">
        <f t="shared" si="9"/>
        <v>0.48939672718290339</v>
      </c>
      <c r="G9" s="56">
        <f t="shared" si="2"/>
        <v>-2.3693129600036397E-3</v>
      </c>
      <c r="H9" s="16">
        <v>36.719749</v>
      </c>
      <c r="I9" s="16">
        <v>38.902110999999998</v>
      </c>
      <c r="J9" s="16">
        <v>34.028430999999998</v>
      </c>
      <c r="K9" s="60">
        <f t="shared" si="3"/>
        <v>9.6594279226345517E-2</v>
      </c>
      <c r="L9" s="60">
        <f t="shared" si="4"/>
        <v>0.16176808214098318</v>
      </c>
      <c r="M9" s="60">
        <f t="shared" si="5"/>
        <v>1.6221073996132956E-2</v>
      </c>
      <c r="N9" s="64">
        <f t="shared" si="6"/>
        <v>0.13328278757257706</v>
      </c>
      <c r="O9" s="64">
        <f t="shared" si="7"/>
        <v>0.32558240466194327</v>
      </c>
      <c r="P9" s="64">
        <f t="shared" si="0"/>
        <v>6.9258805180646586E-3</v>
      </c>
    </row>
    <row r="10" spans="1:16" x14ac:dyDescent="0.25">
      <c r="A10" s="69">
        <v>2028</v>
      </c>
      <c r="B10" s="15">
        <v>13.394472</v>
      </c>
      <c r="C10" s="15">
        <v>17.269242999999999</v>
      </c>
      <c r="D10" s="15">
        <v>11.274732999999999</v>
      </c>
      <c r="E10" s="56">
        <f t="shared" si="8"/>
        <v>0.18714179192013333</v>
      </c>
      <c r="F10" s="56">
        <f t="shared" si="9"/>
        <v>0.53055977720691172</v>
      </c>
      <c r="G10" s="56">
        <f t="shared" si="2"/>
        <v>-7.2905172812638155E-4</v>
      </c>
      <c r="H10" s="16">
        <v>37.260258</v>
      </c>
      <c r="I10" s="16">
        <v>39.723751</v>
      </c>
      <c r="J10" s="16">
        <v>34.290557999999997</v>
      </c>
      <c r="K10" s="60">
        <f t="shared" si="3"/>
        <v>0.11273597663474429</v>
      </c>
      <c r="L10" s="60">
        <f t="shared" si="4"/>
        <v>0.18630544277445421</v>
      </c>
      <c r="M10" s="60">
        <f t="shared" si="5"/>
        <v>2.4049203993175252E-2</v>
      </c>
      <c r="N10" s="64">
        <f t="shared" si="6"/>
        <v>0.14993888427743882</v>
      </c>
      <c r="O10" s="64">
        <f t="shared" si="7"/>
        <v>0.35843260999068294</v>
      </c>
      <c r="P10" s="64">
        <f t="shared" si="0"/>
        <v>1.1660076132524436E-2</v>
      </c>
    </row>
    <row r="11" spans="1:16" ht="15.75" thickBot="1" x14ac:dyDescent="0.3">
      <c r="A11" s="70">
        <v>2029</v>
      </c>
      <c r="B11" s="50">
        <v>13.354988000000001</v>
      </c>
      <c r="C11" s="50">
        <v>17.661208999999999</v>
      </c>
      <c r="D11" s="50">
        <v>11.236509</v>
      </c>
      <c r="E11" s="57">
        <f t="shared" si="8"/>
        <v>0.18364235524863373</v>
      </c>
      <c r="F11" s="57">
        <f t="shared" si="9"/>
        <v>0.56529942350366513</v>
      </c>
      <c r="G11" s="57">
        <f t="shared" si="2"/>
        <v>-4.1168155649058151E-3</v>
      </c>
      <c r="H11" s="51">
        <v>37.513241000000001</v>
      </c>
      <c r="I11" s="51">
        <v>40.572719999999997</v>
      </c>
      <c r="J11" s="51">
        <v>34.391506</v>
      </c>
      <c r="K11" s="61">
        <f t="shared" si="3"/>
        <v>0.12029103128780085</v>
      </c>
      <c r="L11" s="61">
        <f t="shared" si="4"/>
        <v>0.21165895345995775</v>
      </c>
      <c r="M11" s="61">
        <f t="shared" si="5"/>
        <v>2.7063903230344435E-2</v>
      </c>
      <c r="N11" s="65">
        <f t="shared" si="6"/>
        <v>0.1519666932682173</v>
      </c>
      <c r="O11" s="65">
        <f t="shared" si="7"/>
        <v>0.38847918848181145</v>
      </c>
      <c r="P11" s="65">
        <f t="shared" si="0"/>
        <v>1.1473543832719309E-2</v>
      </c>
    </row>
    <row r="12" spans="1:16" ht="15.75" thickBot="1" x14ac:dyDescent="0.3">
      <c r="A12" s="71">
        <v>2030</v>
      </c>
      <c r="B12" s="54">
        <v>13.289125</v>
      </c>
      <c r="C12" s="54">
        <v>18.104454</v>
      </c>
      <c r="D12" s="54">
        <v>11.115640000000001</v>
      </c>
      <c r="E12" s="58">
        <f t="shared" si="8"/>
        <v>0.17780496801595774</v>
      </c>
      <c r="F12" s="58">
        <f t="shared" si="9"/>
        <v>0.6045838882858261</v>
      </c>
      <c r="G12" s="58">
        <f t="shared" si="2"/>
        <v>-1.4829342437752569E-2</v>
      </c>
      <c r="H12" s="55">
        <v>37.622046999999988</v>
      </c>
      <c r="I12" s="55">
        <v>41.248412999999999</v>
      </c>
      <c r="J12" s="55">
        <v>34.397446000000002</v>
      </c>
      <c r="K12" s="62">
        <f t="shared" si="3"/>
        <v>0.12354040091572198</v>
      </c>
      <c r="L12" s="62">
        <f t="shared" si="4"/>
        <v>0.23183776999580308</v>
      </c>
      <c r="M12" s="62">
        <f t="shared" si="5"/>
        <v>2.7241294693957304E-2</v>
      </c>
      <c r="N12" s="66">
        <f t="shared" si="6"/>
        <v>0.15067268446583987</v>
      </c>
      <c r="O12" s="66">
        <f t="shared" si="7"/>
        <v>0.41821082914081459</v>
      </c>
      <c r="P12" s="67">
        <f t="shared" si="0"/>
        <v>6.2059761281023675E-3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820A6-A005-4DC8-8943-26B531D71B5D}">
  <dimension ref="A1:I75"/>
  <sheetViews>
    <sheetView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C45" sqref="C45"/>
    </sheetView>
  </sheetViews>
  <sheetFormatPr defaultRowHeight="15" x14ac:dyDescent="0.25"/>
  <cols>
    <col min="1" max="1" width="27.7109375" customWidth="1"/>
    <col min="2" max="2" width="38.7109375" customWidth="1"/>
    <col min="3" max="3" width="33.5703125" customWidth="1"/>
    <col min="4" max="4" width="17.28515625" customWidth="1"/>
    <col min="5" max="5" width="17.140625" customWidth="1"/>
    <col min="6" max="6" width="9.140625" customWidth="1"/>
    <col min="7" max="7" width="31.5703125" bestFit="1" customWidth="1"/>
    <col min="8" max="9" width="14.42578125" customWidth="1"/>
  </cols>
  <sheetData>
    <row r="1" spans="1:9" s="41" customFormat="1" ht="30" x14ac:dyDescent="0.25">
      <c r="A1" s="27" t="s">
        <v>19</v>
      </c>
      <c r="B1" s="27" t="s">
        <v>2</v>
      </c>
      <c r="C1" s="27" t="s">
        <v>88</v>
      </c>
      <c r="D1" s="27" t="s">
        <v>135</v>
      </c>
      <c r="E1" s="27" t="s">
        <v>134</v>
      </c>
      <c r="G1" s="33" t="s">
        <v>124</v>
      </c>
      <c r="H1" s="32" t="s">
        <v>137</v>
      </c>
      <c r="I1" s="32" t="s">
        <v>136</v>
      </c>
    </row>
    <row r="2" spans="1:9" x14ac:dyDescent="0.25">
      <c r="A2" s="1" t="s">
        <v>34</v>
      </c>
      <c r="B2" s="1" t="s">
        <v>10</v>
      </c>
      <c r="C2" s="1" t="s">
        <v>10</v>
      </c>
      <c r="D2" s="1">
        <v>0</v>
      </c>
      <c r="E2" s="1">
        <v>0</v>
      </c>
      <c r="G2" s="34" t="s">
        <v>125</v>
      </c>
      <c r="H2" s="38">
        <f>0.3*I2</f>
        <v>2.0353536710752528E-2</v>
      </c>
      <c r="I2" s="35">
        <v>6.7845122369175101E-2</v>
      </c>
    </row>
    <row r="3" spans="1:9" x14ac:dyDescent="0.25">
      <c r="A3" s="1" t="s">
        <v>45</v>
      </c>
      <c r="B3" s="1" t="s">
        <v>32</v>
      </c>
      <c r="C3" s="1" t="s">
        <v>32</v>
      </c>
      <c r="D3" s="42">
        <v>0.95</v>
      </c>
      <c r="E3" s="42">
        <v>0.95</v>
      </c>
      <c r="G3" s="34" t="s">
        <v>126</v>
      </c>
      <c r="H3" s="36">
        <v>0.51300000000000001</v>
      </c>
      <c r="I3" s="35">
        <v>0.5129999999999999</v>
      </c>
    </row>
    <row r="4" spans="1:9" x14ac:dyDescent="0.25">
      <c r="A4" s="1" t="s">
        <v>16</v>
      </c>
      <c r="B4" s="1" t="s">
        <v>6</v>
      </c>
      <c r="C4" s="1" t="s">
        <v>6</v>
      </c>
      <c r="D4" s="43">
        <v>0.5129999999999999</v>
      </c>
      <c r="E4" s="43">
        <v>0.5129999999999999</v>
      </c>
      <c r="G4" s="34" t="s">
        <v>17</v>
      </c>
      <c r="H4" s="35">
        <v>0.75119553240227843</v>
      </c>
      <c r="I4" s="35">
        <v>0.75119553240227843</v>
      </c>
    </row>
    <row r="5" spans="1:9" x14ac:dyDescent="0.25">
      <c r="A5" s="1" t="s">
        <v>34</v>
      </c>
      <c r="B5" s="1" t="s">
        <v>6</v>
      </c>
      <c r="C5" s="1" t="s">
        <v>6</v>
      </c>
      <c r="D5" s="43">
        <v>0.5129999999999999</v>
      </c>
      <c r="E5" s="43">
        <v>0.5129999999999999</v>
      </c>
      <c r="G5" s="37" t="s">
        <v>127</v>
      </c>
      <c r="H5" s="38">
        <f>+I5</f>
        <v>0.5</v>
      </c>
      <c r="I5" s="35">
        <v>0.5</v>
      </c>
    </row>
    <row r="6" spans="1:9" x14ac:dyDescent="0.25">
      <c r="A6" s="1" t="s">
        <v>45</v>
      </c>
      <c r="B6" s="1" t="s">
        <v>6</v>
      </c>
      <c r="C6" s="1" t="s">
        <v>6</v>
      </c>
      <c r="D6" s="43">
        <v>0.5129999999999999</v>
      </c>
      <c r="E6" s="43">
        <v>0.5129999999999999</v>
      </c>
      <c r="G6" s="34" t="s">
        <v>128</v>
      </c>
      <c r="H6" s="38">
        <f>+I6</f>
        <v>0.42763413971800224</v>
      </c>
      <c r="I6" s="35">
        <v>0.42763413971800224</v>
      </c>
    </row>
    <row r="7" spans="1:9" x14ac:dyDescent="0.25">
      <c r="A7" s="1" t="s">
        <v>35</v>
      </c>
      <c r="B7" s="1" t="s">
        <v>6</v>
      </c>
      <c r="C7" s="1" t="s">
        <v>6</v>
      </c>
      <c r="D7" s="43">
        <v>0.5129999999999999</v>
      </c>
      <c r="E7" s="43">
        <v>0.5129999999999999</v>
      </c>
      <c r="G7" s="34" t="s">
        <v>129</v>
      </c>
      <c r="H7" s="44">
        <v>0.84140000000000004</v>
      </c>
      <c r="I7" s="44">
        <v>0.84140000000000004</v>
      </c>
    </row>
    <row r="8" spans="1:9" x14ac:dyDescent="0.25">
      <c r="A8" s="1" t="s">
        <v>16</v>
      </c>
      <c r="B8" s="1" t="s">
        <v>7</v>
      </c>
      <c r="C8" s="1" t="s">
        <v>7</v>
      </c>
      <c r="D8" s="1">
        <v>0</v>
      </c>
      <c r="E8" s="1">
        <v>0</v>
      </c>
      <c r="G8" s="34" t="s">
        <v>130</v>
      </c>
      <c r="H8" s="35">
        <v>0.8</v>
      </c>
      <c r="I8" s="35">
        <v>0.90578983189522233</v>
      </c>
    </row>
    <row r="9" spans="1:9" x14ac:dyDescent="0.25">
      <c r="A9" s="1" t="s">
        <v>34</v>
      </c>
      <c r="B9" s="1" t="s">
        <v>7</v>
      </c>
      <c r="C9" s="1" t="s">
        <v>7</v>
      </c>
      <c r="D9" s="1">
        <v>0</v>
      </c>
      <c r="E9" s="1">
        <v>0</v>
      </c>
      <c r="G9" s="34" t="s">
        <v>131</v>
      </c>
      <c r="H9" s="38">
        <f>0.3*I9</f>
        <v>0.105</v>
      </c>
      <c r="I9" s="45">
        <v>0.35</v>
      </c>
    </row>
    <row r="10" spans="1:9" x14ac:dyDescent="0.25">
      <c r="A10" s="1" t="s">
        <v>45</v>
      </c>
      <c r="B10" s="1" t="s">
        <v>7</v>
      </c>
      <c r="C10" s="1" t="s">
        <v>7</v>
      </c>
      <c r="D10" s="1">
        <v>0</v>
      </c>
      <c r="E10" s="1">
        <v>0</v>
      </c>
      <c r="G10" s="39" t="s">
        <v>32</v>
      </c>
      <c r="H10" s="46">
        <v>0.95</v>
      </c>
      <c r="I10" s="46">
        <v>0.95</v>
      </c>
    </row>
    <row r="11" spans="1:9" x14ac:dyDescent="0.25">
      <c r="A11" s="1" t="s">
        <v>35</v>
      </c>
      <c r="B11" s="1" t="s">
        <v>84</v>
      </c>
      <c r="C11" s="1" t="s">
        <v>7</v>
      </c>
      <c r="D11" s="43">
        <v>2.0353536710752528E-2</v>
      </c>
      <c r="E11" s="43">
        <v>6.7845122369175101E-2</v>
      </c>
      <c r="G11" s="26"/>
    </row>
    <row r="12" spans="1:9" x14ac:dyDescent="0.25">
      <c r="A12" s="1" t="s">
        <v>35</v>
      </c>
      <c r="B12" s="1" t="s">
        <v>85</v>
      </c>
      <c r="C12" s="1" t="s">
        <v>7</v>
      </c>
      <c r="D12" s="43">
        <v>2.0353536710752528E-2</v>
      </c>
      <c r="E12" s="43">
        <v>6.7845122369175101E-2</v>
      </c>
      <c r="G12" s="26"/>
    </row>
    <row r="13" spans="1:9" x14ac:dyDescent="0.25">
      <c r="A13" s="1" t="s">
        <v>83</v>
      </c>
      <c r="B13" s="1" t="s">
        <v>7</v>
      </c>
      <c r="C13" s="1" t="s">
        <v>7</v>
      </c>
      <c r="D13" s="1">
        <v>0</v>
      </c>
      <c r="E13" s="1">
        <v>0</v>
      </c>
      <c r="G13" s="26"/>
    </row>
    <row r="14" spans="1:9" x14ac:dyDescent="0.25">
      <c r="A14" s="1" t="s">
        <v>16</v>
      </c>
      <c r="B14" s="1" t="s">
        <v>3</v>
      </c>
      <c r="C14" s="1" t="s">
        <v>3</v>
      </c>
      <c r="D14" s="43">
        <v>0.42763413971800224</v>
      </c>
      <c r="E14" s="43">
        <v>0.42763413971800224</v>
      </c>
    </row>
    <row r="15" spans="1:9" x14ac:dyDescent="0.25">
      <c r="A15" s="1" t="s">
        <v>34</v>
      </c>
      <c r="B15" s="1" t="s">
        <v>3</v>
      </c>
      <c r="C15" s="1" t="s">
        <v>3</v>
      </c>
      <c r="D15" s="43">
        <v>0.42763413971800224</v>
      </c>
      <c r="E15" s="43">
        <v>0.42763413971800224</v>
      </c>
      <c r="G15" s="26"/>
      <c r="H15" s="47"/>
      <c r="I15" s="47"/>
    </row>
    <row r="16" spans="1:9" x14ac:dyDescent="0.25">
      <c r="A16" s="1" t="s">
        <v>45</v>
      </c>
      <c r="B16" s="1" t="s">
        <v>3</v>
      </c>
      <c r="C16" s="1" t="s">
        <v>3</v>
      </c>
      <c r="D16" s="43">
        <v>0.42763413971800224</v>
      </c>
      <c r="E16" s="43">
        <v>0.42763413971800224</v>
      </c>
      <c r="H16" s="47"/>
      <c r="I16" s="47"/>
    </row>
    <row r="17" spans="1:9" x14ac:dyDescent="0.25">
      <c r="A17" s="1" t="s">
        <v>83</v>
      </c>
      <c r="B17" s="1" t="s">
        <v>3</v>
      </c>
      <c r="C17" s="1" t="s">
        <v>3</v>
      </c>
      <c r="D17" s="43">
        <v>0.42763413971800224</v>
      </c>
      <c r="E17" s="43">
        <v>0.42763413971800224</v>
      </c>
      <c r="H17" s="47"/>
      <c r="I17" s="47"/>
    </row>
    <row r="18" spans="1:9" x14ac:dyDescent="0.25">
      <c r="A18" s="1" t="s">
        <v>16</v>
      </c>
      <c r="B18" s="1" t="s">
        <v>18</v>
      </c>
      <c r="C18" s="1" t="s">
        <v>18</v>
      </c>
      <c r="D18" s="1">
        <v>0</v>
      </c>
      <c r="E18" s="1">
        <v>0</v>
      </c>
      <c r="H18" s="47"/>
      <c r="I18" s="47"/>
    </row>
    <row r="19" spans="1:9" x14ac:dyDescent="0.25">
      <c r="A19" s="1" t="s">
        <v>34</v>
      </c>
      <c r="B19" s="1" t="s">
        <v>18</v>
      </c>
      <c r="C19" s="1" t="s">
        <v>18</v>
      </c>
      <c r="D19" s="1">
        <v>0</v>
      </c>
      <c r="E19" s="1">
        <v>0</v>
      </c>
      <c r="H19" s="48"/>
      <c r="I19" s="48"/>
    </row>
    <row r="20" spans="1:9" x14ac:dyDescent="0.25">
      <c r="A20" s="1" t="s">
        <v>35</v>
      </c>
      <c r="B20" s="1" t="s">
        <v>18</v>
      </c>
      <c r="C20" s="1" t="s">
        <v>18</v>
      </c>
      <c r="D20" s="1">
        <v>0</v>
      </c>
      <c r="E20" s="1">
        <v>0</v>
      </c>
      <c r="H20" s="48"/>
      <c r="I20" s="48"/>
    </row>
    <row r="21" spans="1:9" x14ac:dyDescent="0.25">
      <c r="A21" s="1" t="s">
        <v>83</v>
      </c>
      <c r="B21" s="1" t="s">
        <v>18</v>
      </c>
      <c r="C21" s="1" t="s">
        <v>18</v>
      </c>
      <c r="D21" s="1">
        <v>0</v>
      </c>
      <c r="E21" s="1">
        <v>0</v>
      </c>
      <c r="H21" s="48"/>
      <c r="I21" s="48"/>
    </row>
    <row r="22" spans="1:9" x14ac:dyDescent="0.25">
      <c r="A22" s="1" t="s">
        <v>16</v>
      </c>
      <c r="B22" s="1" t="s">
        <v>17</v>
      </c>
      <c r="C22" s="1" t="s">
        <v>17</v>
      </c>
      <c r="D22" s="43">
        <v>0.75119553240227843</v>
      </c>
      <c r="E22" s="43">
        <v>0.75119553240227843</v>
      </c>
      <c r="H22" s="48"/>
      <c r="I22" s="48"/>
    </row>
    <row r="23" spans="1:9" x14ac:dyDescent="0.25">
      <c r="A23" s="1" t="s">
        <v>34</v>
      </c>
      <c r="B23" s="1" t="s">
        <v>17</v>
      </c>
      <c r="C23" s="1" t="s">
        <v>17</v>
      </c>
      <c r="D23" s="43">
        <v>0.75119553240227843</v>
      </c>
      <c r="E23" s="43">
        <v>0.75119553240227843</v>
      </c>
    </row>
    <row r="24" spans="1:9" x14ac:dyDescent="0.25">
      <c r="A24" s="1" t="s">
        <v>45</v>
      </c>
      <c r="B24" s="1" t="s">
        <v>71</v>
      </c>
      <c r="C24" s="1" t="s">
        <v>17</v>
      </c>
      <c r="D24" s="43">
        <v>0.75119553240227843</v>
      </c>
      <c r="E24" s="43">
        <v>0.75119553240227843</v>
      </c>
      <c r="I24" s="48"/>
    </row>
    <row r="25" spans="1:9" x14ac:dyDescent="0.25">
      <c r="A25" s="1" t="s">
        <v>45</v>
      </c>
      <c r="B25" s="1" t="s">
        <v>72</v>
      </c>
      <c r="C25" s="1" t="s">
        <v>17</v>
      </c>
      <c r="D25" s="43">
        <v>0.75119553240227843</v>
      </c>
      <c r="E25" s="43">
        <v>0.75119553240227843</v>
      </c>
    </row>
    <row r="26" spans="1:9" x14ac:dyDescent="0.25">
      <c r="A26" s="1" t="s">
        <v>45</v>
      </c>
      <c r="B26" s="1" t="s">
        <v>73</v>
      </c>
      <c r="C26" s="1" t="s">
        <v>17</v>
      </c>
      <c r="D26" s="43">
        <v>0.75119553240227843</v>
      </c>
      <c r="E26" s="43">
        <v>0.75119553240227843</v>
      </c>
    </row>
    <row r="27" spans="1:9" x14ac:dyDescent="0.25">
      <c r="A27" s="1" t="s">
        <v>45</v>
      </c>
      <c r="B27" s="1" t="s">
        <v>74</v>
      </c>
      <c r="C27" s="1" t="s">
        <v>17</v>
      </c>
      <c r="D27" s="43">
        <v>0.75119553240227843</v>
      </c>
      <c r="E27" s="43">
        <v>0.75119553240227843</v>
      </c>
    </row>
    <row r="28" spans="1:9" x14ac:dyDescent="0.25">
      <c r="A28" s="1" t="s">
        <v>45</v>
      </c>
      <c r="B28" s="1" t="s">
        <v>75</v>
      </c>
      <c r="C28" s="1" t="s">
        <v>17</v>
      </c>
      <c r="D28" s="43">
        <v>0.75119553240227843</v>
      </c>
      <c r="E28" s="43">
        <v>0.75119553240227843</v>
      </c>
    </row>
    <row r="29" spans="1:9" x14ac:dyDescent="0.25">
      <c r="A29" s="1" t="s">
        <v>45</v>
      </c>
      <c r="B29" s="1" t="s">
        <v>76</v>
      </c>
      <c r="C29" s="1" t="s">
        <v>17</v>
      </c>
      <c r="D29" s="43">
        <v>0.75119553240227843</v>
      </c>
      <c r="E29" s="43">
        <v>0.75119553240227843</v>
      </c>
    </row>
    <row r="30" spans="1:9" x14ac:dyDescent="0.25">
      <c r="A30" s="1" t="s">
        <v>45</v>
      </c>
      <c r="B30" s="1" t="s">
        <v>77</v>
      </c>
      <c r="C30" s="1" t="s">
        <v>17</v>
      </c>
      <c r="D30" s="43">
        <v>0.75119553240227843</v>
      </c>
      <c r="E30" s="43">
        <v>0.75119553240227843</v>
      </c>
    </row>
    <row r="31" spans="1:9" x14ac:dyDescent="0.25">
      <c r="A31" s="1" t="s">
        <v>45</v>
      </c>
      <c r="B31" s="1" t="s">
        <v>78</v>
      </c>
      <c r="C31" s="1" t="s">
        <v>17</v>
      </c>
      <c r="D31" s="43">
        <v>0.75119553240227843</v>
      </c>
      <c r="E31" s="43">
        <v>0.75119553240227843</v>
      </c>
    </row>
    <row r="32" spans="1:9" x14ac:dyDescent="0.25">
      <c r="A32" s="1" t="s">
        <v>45</v>
      </c>
      <c r="B32" s="1" t="s">
        <v>79</v>
      </c>
      <c r="C32" s="1" t="s">
        <v>17</v>
      </c>
      <c r="D32" s="43">
        <v>0.75119553240227843</v>
      </c>
      <c r="E32" s="43">
        <v>0.75119553240227843</v>
      </c>
    </row>
    <row r="33" spans="1:5" x14ac:dyDescent="0.25">
      <c r="A33" s="1" t="s">
        <v>45</v>
      </c>
      <c r="B33" s="1" t="s">
        <v>80</v>
      </c>
      <c r="C33" s="1" t="s">
        <v>17</v>
      </c>
      <c r="D33" s="43">
        <v>0.75119553240227843</v>
      </c>
      <c r="E33" s="43">
        <v>0.75119553240227843</v>
      </c>
    </row>
    <row r="34" spans="1:5" x14ac:dyDescent="0.25">
      <c r="A34" s="1" t="s">
        <v>35</v>
      </c>
      <c r="B34" s="1" t="s">
        <v>17</v>
      </c>
      <c r="C34" s="1" t="s">
        <v>17</v>
      </c>
      <c r="D34" s="43">
        <v>0.75119553240227843</v>
      </c>
      <c r="E34" s="43">
        <v>0.75119553240227843</v>
      </c>
    </row>
    <row r="35" spans="1:5" x14ac:dyDescent="0.25">
      <c r="A35" s="1" t="s">
        <v>83</v>
      </c>
      <c r="B35" s="1" t="s">
        <v>17</v>
      </c>
      <c r="C35" s="1" t="s">
        <v>17</v>
      </c>
      <c r="D35" s="43">
        <v>0.75119553240227843</v>
      </c>
      <c r="E35" s="43">
        <v>0.75119553240227843</v>
      </c>
    </row>
    <row r="36" spans="1:5" x14ac:dyDescent="0.25">
      <c r="A36" s="1" t="s">
        <v>34</v>
      </c>
      <c r="B36" s="1" t="s">
        <v>9</v>
      </c>
      <c r="C36" s="1" t="s">
        <v>9</v>
      </c>
      <c r="D36" s="1">
        <v>0</v>
      </c>
      <c r="E36" s="1">
        <v>0</v>
      </c>
    </row>
    <row r="37" spans="1:5" x14ac:dyDescent="0.25">
      <c r="A37" s="1" t="s">
        <v>35</v>
      </c>
      <c r="B37" s="1" t="s">
        <v>9</v>
      </c>
      <c r="C37" s="1" t="s">
        <v>9</v>
      </c>
      <c r="D37" s="1">
        <v>0</v>
      </c>
      <c r="E37" s="1">
        <v>0</v>
      </c>
    </row>
    <row r="38" spans="1:5" x14ac:dyDescent="0.25">
      <c r="A38" s="1" t="s">
        <v>83</v>
      </c>
      <c r="B38" s="1" t="s">
        <v>9</v>
      </c>
      <c r="C38" s="1" t="s">
        <v>9</v>
      </c>
      <c r="D38" s="1">
        <v>0</v>
      </c>
      <c r="E38" s="1">
        <v>0</v>
      </c>
    </row>
    <row r="39" spans="1:5" x14ac:dyDescent="0.25">
      <c r="A39" s="1" t="s">
        <v>45</v>
      </c>
      <c r="B39" s="1" t="s">
        <v>28</v>
      </c>
      <c r="C39" s="1" t="s">
        <v>28</v>
      </c>
      <c r="D39" s="1">
        <v>0</v>
      </c>
      <c r="E39" s="1">
        <v>0</v>
      </c>
    </row>
    <row r="40" spans="1:5" x14ac:dyDescent="0.25">
      <c r="A40" s="1" t="s">
        <v>45</v>
      </c>
      <c r="B40" s="1" t="s">
        <v>29</v>
      </c>
      <c r="C40" s="1" t="s">
        <v>29</v>
      </c>
      <c r="D40" s="1">
        <v>0</v>
      </c>
      <c r="E40" s="1">
        <v>0</v>
      </c>
    </row>
    <row r="41" spans="1:5" x14ac:dyDescent="0.25">
      <c r="A41" s="1" t="s">
        <v>45</v>
      </c>
      <c r="B41" s="1" t="s">
        <v>4</v>
      </c>
      <c r="C41" s="1" t="s">
        <v>4</v>
      </c>
      <c r="D41" s="43">
        <v>0.5</v>
      </c>
      <c r="E41" s="43">
        <v>0.5</v>
      </c>
    </row>
    <row r="42" spans="1:5" x14ac:dyDescent="0.25">
      <c r="A42" s="1" t="s">
        <v>83</v>
      </c>
      <c r="B42" s="1" t="s">
        <v>15</v>
      </c>
      <c r="C42" s="1" t="s">
        <v>15</v>
      </c>
      <c r="D42" s="1">
        <v>0</v>
      </c>
      <c r="E42" s="1">
        <v>0</v>
      </c>
    </row>
    <row r="43" spans="1:5" x14ac:dyDescent="0.25">
      <c r="A43" s="1" t="s">
        <v>16</v>
      </c>
      <c r="B43" s="1" t="s">
        <v>33</v>
      </c>
      <c r="C43" s="1" t="s">
        <v>33</v>
      </c>
      <c r="D43" s="1">
        <v>0</v>
      </c>
      <c r="E43" s="1">
        <v>0</v>
      </c>
    </row>
    <row r="44" spans="1:5" x14ac:dyDescent="0.25">
      <c r="A44" s="1" t="s">
        <v>45</v>
      </c>
      <c r="B44" s="1" t="s">
        <v>33</v>
      </c>
      <c r="C44" s="1" t="s">
        <v>33</v>
      </c>
      <c r="D44" s="1">
        <v>0</v>
      </c>
      <c r="E44" s="1">
        <v>0</v>
      </c>
    </row>
    <row r="45" spans="1:5" x14ac:dyDescent="0.25">
      <c r="A45" s="1" t="s">
        <v>45</v>
      </c>
      <c r="B45" s="1" t="s">
        <v>0</v>
      </c>
      <c r="C45" s="1" t="s">
        <v>0</v>
      </c>
      <c r="D45" s="1">
        <v>0</v>
      </c>
      <c r="E45" s="1">
        <v>0</v>
      </c>
    </row>
    <row r="46" spans="1:5" x14ac:dyDescent="0.25">
      <c r="A46" s="1" t="s">
        <v>45</v>
      </c>
      <c r="B46" s="1" t="s">
        <v>30</v>
      </c>
      <c r="C46" s="1" t="s">
        <v>30</v>
      </c>
      <c r="D46" s="1">
        <v>0</v>
      </c>
      <c r="E46" s="1">
        <v>0</v>
      </c>
    </row>
    <row r="47" spans="1:5" x14ac:dyDescent="0.25">
      <c r="A47" s="1" t="s">
        <v>16</v>
      </c>
      <c r="B47" s="1" t="s">
        <v>12</v>
      </c>
      <c r="C47" s="1" t="s">
        <v>12</v>
      </c>
      <c r="D47" s="1">
        <v>0</v>
      </c>
      <c r="E47" s="1">
        <v>0</v>
      </c>
    </row>
    <row r="48" spans="1:5" x14ac:dyDescent="0.25">
      <c r="A48" s="1" t="s">
        <v>35</v>
      </c>
      <c r="B48" s="1" t="s">
        <v>12</v>
      </c>
      <c r="C48" s="1" t="s">
        <v>12</v>
      </c>
      <c r="D48" s="1">
        <v>0</v>
      </c>
      <c r="E48" s="1">
        <v>0</v>
      </c>
    </row>
    <row r="49" spans="1:5" x14ac:dyDescent="0.25">
      <c r="A49" s="1" t="s">
        <v>16</v>
      </c>
      <c r="B49" s="1" t="s">
        <v>11</v>
      </c>
      <c r="C49" s="1" t="s">
        <v>11</v>
      </c>
      <c r="D49" s="43">
        <v>0.75119553240227843</v>
      </c>
      <c r="E49" s="43">
        <v>0.75119553240227843</v>
      </c>
    </row>
    <row r="50" spans="1:5" x14ac:dyDescent="0.25">
      <c r="A50" s="1" t="s">
        <v>35</v>
      </c>
      <c r="B50" s="1" t="s">
        <v>11</v>
      </c>
      <c r="C50" s="1" t="s">
        <v>11</v>
      </c>
      <c r="D50" s="43">
        <v>0.75119553240227843</v>
      </c>
      <c r="E50" s="43">
        <v>0.75119553240227843</v>
      </c>
    </row>
    <row r="51" spans="1:5" x14ac:dyDescent="0.25">
      <c r="A51" s="1" t="s">
        <v>50</v>
      </c>
      <c r="B51" s="1" t="s">
        <v>86</v>
      </c>
      <c r="C51" s="1" t="s">
        <v>86</v>
      </c>
      <c r="D51" s="1">
        <v>0</v>
      </c>
      <c r="E51" s="1">
        <v>0</v>
      </c>
    </row>
    <row r="52" spans="1:5" x14ac:dyDescent="0.25">
      <c r="A52" s="1" t="s">
        <v>16</v>
      </c>
      <c r="B52" s="1" t="s">
        <v>27</v>
      </c>
      <c r="C52" s="1" t="s">
        <v>13</v>
      </c>
      <c r="D52" s="43">
        <v>0.8</v>
      </c>
      <c r="E52" s="43">
        <v>0.90578983189522233</v>
      </c>
    </row>
    <row r="53" spans="1:5" x14ac:dyDescent="0.25">
      <c r="A53" s="1" t="s">
        <v>16</v>
      </c>
      <c r="B53" s="1" t="s">
        <v>26</v>
      </c>
      <c r="C53" s="1" t="s">
        <v>13</v>
      </c>
      <c r="D53" s="43">
        <v>0.8</v>
      </c>
      <c r="E53" s="43">
        <v>0.90578983189522233</v>
      </c>
    </row>
    <row r="54" spans="1:5" x14ac:dyDescent="0.25">
      <c r="A54" s="1" t="s">
        <v>16</v>
      </c>
      <c r="B54" s="1" t="s">
        <v>25</v>
      </c>
      <c r="C54" s="1" t="s">
        <v>13</v>
      </c>
      <c r="D54" s="43">
        <v>0.8</v>
      </c>
      <c r="E54" s="43">
        <v>0.90578983189522233</v>
      </c>
    </row>
    <row r="55" spans="1:5" x14ac:dyDescent="0.25">
      <c r="A55" s="1" t="s">
        <v>34</v>
      </c>
      <c r="B55" s="1" t="s">
        <v>13</v>
      </c>
      <c r="C55" s="1" t="s">
        <v>13</v>
      </c>
      <c r="D55" s="43">
        <v>0.8</v>
      </c>
      <c r="E55" s="43">
        <v>0.90578983189522233</v>
      </c>
    </row>
    <row r="56" spans="1:5" x14ac:dyDescent="0.25">
      <c r="A56" s="1" t="s">
        <v>45</v>
      </c>
      <c r="B56" s="1" t="s">
        <v>27</v>
      </c>
      <c r="C56" s="1" t="s">
        <v>13</v>
      </c>
      <c r="D56" s="43">
        <v>0.8</v>
      </c>
      <c r="E56" s="43">
        <v>0.90578983189522233</v>
      </c>
    </row>
    <row r="57" spans="1:5" x14ac:dyDescent="0.25">
      <c r="A57" s="1" t="s">
        <v>45</v>
      </c>
      <c r="B57" s="1" t="s">
        <v>26</v>
      </c>
      <c r="C57" s="1" t="s">
        <v>13</v>
      </c>
      <c r="D57" s="43">
        <v>0.8</v>
      </c>
      <c r="E57" s="43">
        <v>0.90578983189522233</v>
      </c>
    </row>
    <row r="58" spans="1:5" x14ac:dyDescent="0.25">
      <c r="A58" s="1" t="s">
        <v>45</v>
      </c>
      <c r="B58" s="1" t="s">
        <v>25</v>
      </c>
      <c r="C58" s="1" t="s">
        <v>13</v>
      </c>
      <c r="D58" s="43">
        <v>0.8</v>
      </c>
      <c r="E58" s="43">
        <v>0.90578983189522233</v>
      </c>
    </row>
    <row r="59" spans="1:5" x14ac:dyDescent="0.25">
      <c r="A59" s="1" t="s">
        <v>35</v>
      </c>
      <c r="B59" s="1" t="s">
        <v>13</v>
      </c>
      <c r="C59" s="1" t="s">
        <v>13</v>
      </c>
      <c r="D59" s="43">
        <v>0.8</v>
      </c>
      <c r="E59" s="43">
        <v>0.90578983189522233</v>
      </c>
    </row>
    <row r="60" spans="1:5" x14ac:dyDescent="0.25">
      <c r="A60" s="1" t="s">
        <v>83</v>
      </c>
      <c r="B60" s="1" t="s">
        <v>13</v>
      </c>
      <c r="C60" s="1" t="s">
        <v>13</v>
      </c>
      <c r="D60" s="43">
        <v>0.8</v>
      </c>
      <c r="E60" s="43">
        <v>0.90578983189522233</v>
      </c>
    </row>
    <row r="61" spans="1:5" x14ac:dyDescent="0.25">
      <c r="A61" s="1" t="s">
        <v>16</v>
      </c>
      <c r="B61" s="1" t="s">
        <v>8</v>
      </c>
      <c r="C61" s="1" t="s">
        <v>8</v>
      </c>
      <c r="D61" s="43">
        <v>0.8</v>
      </c>
      <c r="E61" s="43">
        <v>0.90578983189522233</v>
      </c>
    </row>
    <row r="62" spans="1:5" x14ac:dyDescent="0.25">
      <c r="A62" s="1" t="s">
        <v>45</v>
      </c>
      <c r="B62" s="1" t="s">
        <v>8</v>
      </c>
      <c r="C62" s="1" t="s">
        <v>8</v>
      </c>
      <c r="D62" s="43">
        <v>0.8</v>
      </c>
      <c r="E62" s="43">
        <v>0.90578983189522233</v>
      </c>
    </row>
    <row r="63" spans="1:5" x14ac:dyDescent="0.25">
      <c r="A63" s="1" t="s">
        <v>45</v>
      </c>
      <c r="B63" s="1" t="s">
        <v>38</v>
      </c>
      <c r="C63" s="1" t="s">
        <v>38</v>
      </c>
      <c r="D63" s="43">
        <v>0.105</v>
      </c>
      <c r="E63" s="43">
        <v>0.35</v>
      </c>
    </row>
    <row r="64" spans="1:5" x14ac:dyDescent="0.25">
      <c r="A64" s="1" t="s">
        <v>16</v>
      </c>
      <c r="B64" s="1" t="s">
        <v>5</v>
      </c>
      <c r="C64" s="1" t="s">
        <v>5</v>
      </c>
      <c r="D64" s="43">
        <v>0.5129999999999999</v>
      </c>
      <c r="E64" s="43">
        <v>0.5129999999999999</v>
      </c>
    </row>
    <row r="65" spans="1:5" x14ac:dyDescent="0.25">
      <c r="A65" s="1" t="s">
        <v>34</v>
      </c>
      <c r="B65" s="1" t="s">
        <v>5</v>
      </c>
      <c r="C65" s="1" t="s">
        <v>5</v>
      </c>
      <c r="D65" s="43">
        <v>0.5129999999999999</v>
      </c>
      <c r="E65" s="43">
        <v>0.5129999999999999</v>
      </c>
    </row>
    <row r="66" spans="1:5" x14ac:dyDescent="0.25">
      <c r="A66" s="1" t="s">
        <v>45</v>
      </c>
      <c r="B66" s="1" t="s">
        <v>5</v>
      </c>
      <c r="C66" s="1" t="s">
        <v>5</v>
      </c>
      <c r="D66" s="43">
        <v>0.5129999999999999</v>
      </c>
      <c r="E66" s="43">
        <v>0.5129999999999999</v>
      </c>
    </row>
    <row r="67" spans="1:5" x14ac:dyDescent="0.25">
      <c r="A67" s="1" t="s">
        <v>35</v>
      </c>
      <c r="B67" s="1" t="s">
        <v>5</v>
      </c>
      <c r="C67" s="1" t="s">
        <v>5</v>
      </c>
      <c r="D67" s="43">
        <v>0.5129999999999999</v>
      </c>
      <c r="E67" s="43">
        <v>0.5129999999999999</v>
      </c>
    </row>
    <row r="68" spans="1:5" x14ac:dyDescent="0.25">
      <c r="A68" s="1" t="s">
        <v>83</v>
      </c>
      <c r="B68" s="1" t="s">
        <v>5</v>
      </c>
      <c r="C68" s="1" t="s">
        <v>5</v>
      </c>
      <c r="D68" s="43">
        <v>0.5129999999999999</v>
      </c>
      <c r="E68" s="43">
        <v>0.5129999999999999</v>
      </c>
    </row>
    <row r="69" spans="1:5" x14ac:dyDescent="0.25">
      <c r="A69" s="1" t="s">
        <v>83</v>
      </c>
      <c r="B69" s="1" t="s">
        <v>14</v>
      </c>
      <c r="C69" s="1" t="s">
        <v>14</v>
      </c>
      <c r="D69" s="1">
        <v>0</v>
      </c>
      <c r="E69" s="1">
        <v>0</v>
      </c>
    </row>
    <row r="70" spans="1:5" x14ac:dyDescent="0.25">
      <c r="A70" s="1" t="s">
        <v>45</v>
      </c>
      <c r="B70" s="1" t="s">
        <v>37</v>
      </c>
      <c r="C70" s="1" t="s">
        <v>37</v>
      </c>
      <c r="D70" s="43">
        <v>0.84140000000000004</v>
      </c>
      <c r="E70" s="43">
        <v>0.84140000000000004</v>
      </c>
    </row>
    <row r="71" spans="1:5" x14ac:dyDescent="0.25">
      <c r="A71" s="1" t="s">
        <v>16</v>
      </c>
      <c r="B71" s="1" t="s">
        <v>31</v>
      </c>
      <c r="C71" s="1" t="s">
        <v>31</v>
      </c>
      <c r="D71" s="43">
        <v>0.105</v>
      </c>
      <c r="E71" s="43">
        <v>0.35</v>
      </c>
    </row>
    <row r="72" spans="1:5" x14ac:dyDescent="0.25">
      <c r="A72" s="1" t="s">
        <v>45</v>
      </c>
      <c r="B72" s="1" t="s">
        <v>31</v>
      </c>
      <c r="C72" s="1" t="s">
        <v>31</v>
      </c>
      <c r="D72" s="43">
        <v>0.105</v>
      </c>
      <c r="E72" s="43">
        <v>0.35</v>
      </c>
    </row>
    <row r="73" spans="1:5" x14ac:dyDescent="0.25">
      <c r="A73" s="1" t="s">
        <v>35</v>
      </c>
      <c r="B73" s="1" t="s">
        <v>36</v>
      </c>
      <c r="C73" s="1" t="s">
        <v>36</v>
      </c>
      <c r="D73" s="43">
        <v>0.105</v>
      </c>
      <c r="E73" s="43">
        <v>0.35</v>
      </c>
    </row>
    <row r="74" spans="1:5" x14ac:dyDescent="0.25">
      <c r="A74" s="1" t="s">
        <v>50</v>
      </c>
      <c r="B74" s="1" t="s">
        <v>87</v>
      </c>
      <c r="C74" s="1" t="s">
        <v>87</v>
      </c>
      <c r="D74" s="1">
        <v>0</v>
      </c>
      <c r="E74" s="1">
        <v>0</v>
      </c>
    </row>
    <row r="75" spans="1:5" x14ac:dyDescent="0.25">
      <c r="A75" s="1" t="s">
        <v>45</v>
      </c>
      <c r="B75" s="1" t="s">
        <v>1</v>
      </c>
      <c r="C75" s="1" t="s">
        <v>1</v>
      </c>
      <c r="D75" s="1">
        <v>0</v>
      </c>
      <c r="E75" s="1">
        <v>0</v>
      </c>
    </row>
  </sheetData>
  <autoFilter ref="A1:E75" xr:uid="{243820A6-A005-4DC8-8943-26B531D71B5D}">
    <sortState xmlns:xlrd2="http://schemas.microsoft.com/office/spreadsheetml/2017/richdata2" ref="A2:E75">
      <sortCondition ref="C2:C75"/>
    </sortState>
  </autoFilter>
  <sortState xmlns:xlrd2="http://schemas.microsoft.com/office/spreadsheetml/2017/richdata2" ref="A2:E75">
    <sortCondition ref="A2:A75"/>
    <sortCondition ref="C2:C75"/>
    <sortCondition ref="B2:B75"/>
  </sortState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390CA-A398-4667-AA66-3D148DD1FA3B}">
  <dimension ref="A1:B3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1" bestFit="1" customWidth="1"/>
    <col min="2" max="2" width="17.5703125" bestFit="1" customWidth="1"/>
  </cols>
  <sheetData>
    <row r="1" spans="1:2" x14ac:dyDescent="0.25">
      <c r="A1" s="10" t="s">
        <v>20</v>
      </c>
      <c r="B1" s="11" t="s">
        <v>89</v>
      </c>
    </row>
    <row r="2" spans="1:2" x14ac:dyDescent="0.25">
      <c r="A2" s="1" t="s">
        <v>57</v>
      </c>
      <c r="B2" s="1" t="s">
        <v>90</v>
      </c>
    </row>
    <row r="3" spans="1:2" x14ac:dyDescent="0.25">
      <c r="A3" s="1" t="s">
        <v>51</v>
      </c>
      <c r="B3" s="1" t="s">
        <v>90</v>
      </c>
    </row>
    <row r="4" spans="1:2" x14ac:dyDescent="0.25">
      <c r="A4" s="1" t="s">
        <v>39</v>
      </c>
      <c r="B4" s="1" t="s">
        <v>91</v>
      </c>
    </row>
    <row r="5" spans="1:2" x14ac:dyDescent="0.25">
      <c r="A5" s="1" t="s">
        <v>54</v>
      </c>
      <c r="B5" s="1" t="s">
        <v>90</v>
      </c>
    </row>
    <row r="6" spans="1:2" x14ac:dyDescent="0.25">
      <c r="A6" s="1" t="s">
        <v>46</v>
      </c>
      <c r="B6" s="1" t="s">
        <v>90</v>
      </c>
    </row>
    <row r="7" spans="1:2" x14ac:dyDescent="0.25">
      <c r="A7" s="1" t="s">
        <v>53</v>
      </c>
      <c r="B7" s="1" t="s">
        <v>90</v>
      </c>
    </row>
    <row r="8" spans="1:2" x14ac:dyDescent="0.25">
      <c r="A8" s="1" t="s">
        <v>62</v>
      </c>
      <c r="B8" s="1" t="s">
        <v>90</v>
      </c>
    </row>
    <row r="9" spans="1:2" x14ac:dyDescent="0.25">
      <c r="A9" s="1" t="s">
        <v>68</v>
      </c>
      <c r="B9" s="1" t="s">
        <v>91</v>
      </c>
    </row>
    <row r="10" spans="1:2" x14ac:dyDescent="0.25">
      <c r="A10" s="1" t="s">
        <v>40</v>
      </c>
      <c r="B10" s="1" t="s">
        <v>91</v>
      </c>
    </row>
    <row r="11" spans="1:2" x14ac:dyDescent="0.25">
      <c r="A11" s="1" t="s">
        <v>65</v>
      </c>
      <c r="B11" s="1" t="s">
        <v>90</v>
      </c>
    </row>
    <row r="12" spans="1:2" x14ac:dyDescent="0.25">
      <c r="A12" s="1" t="s">
        <v>52</v>
      </c>
      <c r="B12" s="1" t="s">
        <v>90</v>
      </c>
    </row>
    <row r="13" spans="1:2" x14ac:dyDescent="0.25">
      <c r="A13" s="1" t="s">
        <v>47</v>
      </c>
      <c r="B13" s="1" t="s">
        <v>90</v>
      </c>
    </row>
    <row r="14" spans="1:2" x14ac:dyDescent="0.25">
      <c r="A14" s="1" t="s">
        <v>61</v>
      </c>
      <c r="B14" s="1" t="s">
        <v>90</v>
      </c>
    </row>
    <row r="15" spans="1:2" x14ac:dyDescent="0.25">
      <c r="A15" s="1" t="s">
        <v>41</v>
      </c>
      <c r="B15" s="1" t="s">
        <v>91</v>
      </c>
    </row>
    <row r="16" spans="1:2" x14ac:dyDescent="0.25">
      <c r="A16" s="1" t="s">
        <v>64</v>
      </c>
      <c r="B16" s="1" t="s">
        <v>90</v>
      </c>
    </row>
    <row r="17" spans="1:2" x14ac:dyDescent="0.25">
      <c r="A17" s="1" t="s">
        <v>81</v>
      </c>
      <c r="B17" s="1" t="s">
        <v>90</v>
      </c>
    </row>
    <row r="18" spans="1:2" x14ac:dyDescent="0.25">
      <c r="A18" s="1" t="s">
        <v>63</v>
      </c>
      <c r="B18" s="1" t="s">
        <v>90</v>
      </c>
    </row>
    <row r="19" spans="1:2" x14ac:dyDescent="0.25">
      <c r="A19" s="1" t="s">
        <v>48</v>
      </c>
      <c r="B19" s="1" t="s">
        <v>90</v>
      </c>
    </row>
    <row r="20" spans="1:2" x14ac:dyDescent="0.25">
      <c r="A20" s="1" t="s">
        <v>56</v>
      </c>
      <c r="B20" s="1" t="s">
        <v>90</v>
      </c>
    </row>
    <row r="21" spans="1:2" x14ac:dyDescent="0.25">
      <c r="A21" s="1" t="s">
        <v>59</v>
      </c>
      <c r="B21" s="1" t="s">
        <v>90</v>
      </c>
    </row>
    <row r="22" spans="1:2" x14ac:dyDescent="0.25">
      <c r="A22" s="1" t="s">
        <v>55</v>
      </c>
      <c r="B22" s="1" t="s">
        <v>90</v>
      </c>
    </row>
    <row r="23" spans="1:2" x14ac:dyDescent="0.25">
      <c r="A23" s="1" t="s">
        <v>42</v>
      </c>
      <c r="B23" s="1" t="s">
        <v>91</v>
      </c>
    </row>
    <row r="24" spans="1:2" x14ac:dyDescent="0.25">
      <c r="A24" s="1" t="s">
        <v>43</v>
      </c>
      <c r="B24" s="1" t="s">
        <v>90</v>
      </c>
    </row>
    <row r="25" spans="1:2" x14ac:dyDescent="0.25">
      <c r="A25" s="1" t="s">
        <v>22</v>
      </c>
      <c r="B25" s="1" t="s">
        <v>91</v>
      </c>
    </row>
    <row r="26" spans="1:2" x14ac:dyDescent="0.25">
      <c r="A26" s="1" t="s">
        <v>60</v>
      </c>
      <c r="B26" s="1" t="s">
        <v>90</v>
      </c>
    </row>
    <row r="27" spans="1:2" x14ac:dyDescent="0.25">
      <c r="A27" s="1" t="s">
        <v>44</v>
      </c>
      <c r="B27" s="1" t="s">
        <v>91</v>
      </c>
    </row>
    <row r="28" spans="1:2" x14ac:dyDescent="0.25">
      <c r="A28" s="1" t="s">
        <v>66</v>
      </c>
      <c r="B28" s="1" t="s">
        <v>90</v>
      </c>
    </row>
    <row r="29" spans="1:2" x14ac:dyDescent="0.25">
      <c r="A29" s="1" t="s">
        <v>69</v>
      </c>
      <c r="B29" s="1" t="s">
        <v>90</v>
      </c>
    </row>
    <row r="30" spans="1:2" x14ac:dyDescent="0.25">
      <c r="A30" s="1" t="s">
        <v>58</v>
      </c>
      <c r="B30" s="1" t="s">
        <v>90</v>
      </c>
    </row>
    <row r="31" spans="1:2" x14ac:dyDescent="0.25">
      <c r="A31" s="1" t="s">
        <v>82</v>
      </c>
      <c r="B31" s="1" t="s">
        <v>90</v>
      </c>
    </row>
    <row r="32" spans="1:2" x14ac:dyDescent="0.25">
      <c r="A32" s="1" t="s">
        <v>67</v>
      </c>
      <c r="B32" s="1" t="s">
        <v>90</v>
      </c>
    </row>
    <row r="33" spans="1:2" x14ac:dyDescent="0.25">
      <c r="A33" s="1" t="s">
        <v>49</v>
      </c>
      <c r="B33" s="1" t="s">
        <v>90</v>
      </c>
    </row>
    <row r="34" spans="1:2" x14ac:dyDescent="0.25">
      <c r="A34" s="1" t="s">
        <v>70</v>
      </c>
      <c r="B34" s="1" t="s">
        <v>91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1a1df0-2c58-47f2-9b04-4bfa66edbe0c" xsi:nil="true"/>
    <lcf76f155ced4ddcb4097134ff3c332f xmlns="38ffb409-c56b-4929-803e-06d1f998bf5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FE631E2E49A84F85554C8D4612D56A" ma:contentTypeVersion="15" ma:contentTypeDescription="Create a new document." ma:contentTypeScope="" ma:versionID="62e9e42d576b091194f97d783ae39abd">
  <xsd:schema xmlns:xsd="http://www.w3.org/2001/XMLSchema" xmlns:xs="http://www.w3.org/2001/XMLSchema" xmlns:p="http://schemas.microsoft.com/office/2006/metadata/properties" xmlns:ns2="38ffb409-c56b-4929-803e-06d1f998bf56" xmlns:ns3="6f1a1df0-2c58-47f2-9b04-4bfa66edbe0c" targetNamespace="http://schemas.microsoft.com/office/2006/metadata/properties" ma:root="true" ma:fieldsID="a3f387c8d671d875ceea5d8bf3c1f8bd" ns2:_="" ns3:_="">
    <xsd:import namespace="38ffb409-c56b-4929-803e-06d1f998bf56"/>
    <xsd:import namespace="6f1a1df0-2c58-47f2-9b04-4bfa66edbe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fb409-c56b-4929-803e-06d1f998bf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a1df0-2c58-47f2-9b04-4bfa66edbe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feeeb92-3402-4299-90e2-b8870052243c}" ma:internalName="TaxCatchAll" ma:showField="CatchAllData" ma:web="6f1a1df0-2c58-47f2-9b04-4bfa66edbe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979DA4-D85F-4D2E-8A90-ABB2252EB4A8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66776404-e6d5-4dfe-9213-b81f071f0631"/>
    <ds:schemaRef ds:uri="http://purl.org/dc/elements/1.1/"/>
    <ds:schemaRef ds:uri="b5be5112-8a78-4763-ae6b-cf5e4210f3c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E3F0B5F-7278-4EB9-86F0-0DB5F9BF2CBB}"/>
</file>

<file path=customXml/itemProps3.xml><?xml version="1.0" encoding="utf-8"?>
<ds:datastoreItem xmlns:ds="http://schemas.openxmlformats.org/officeDocument/2006/customXml" ds:itemID="{08175D88-8492-4DED-AB05-F6DD77957D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Emissions</vt:lpstr>
      <vt:lpstr>Growth Factors</vt:lpstr>
      <vt:lpstr>Rule Reductions</vt:lpstr>
      <vt:lpstr>Part 50 Counties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Pring</dc:creator>
  <cp:keywords/>
  <dc:description/>
  <cp:lastModifiedBy>Brandon Long</cp:lastModifiedBy>
  <cp:revision/>
  <dcterms:created xsi:type="dcterms:W3CDTF">2022-07-21T12:35:41Z</dcterms:created>
  <dcterms:modified xsi:type="dcterms:W3CDTF">2026-07-30T20:28:47Z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0x010100D0FE631E2E49A84F85554C8D4612D56A</vt:lpwstr>
  </property>
  <property fmtid="{D5CDD505-2E9C-101B-9397-08002B2CF9AE}" pid="3" name="MediaServiceImageTags">
    <vt:lpwstr/>
  </property>
</Properties>
</file>